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B984" lockStructure="1"/>
  <bookViews>
    <workbookView xWindow="240" yWindow="285" windowWidth="15480" windowHeight="7755"/>
  </bookViews>
  <sheets>
    <sheet name="נתוני איכות" sheetId="4" r:id="rId1"/>
    <sheet name="MetaData" sheetId="6" state="hidden" r:id="rId2"/>
  </sheets>
  <calcPr calcId="145621"/>
</workbook>
</file>

<file path=xl/calcChain.xml><?xml version="1.0" encoding="utf-8"?>
<calcChain xmlns="http://schemas.openxmlformats.org/spreadsheetml/2006/main">
  <c r="C6" i="4" l="1"/>
  <c r="C7" i="4" s="1"/>
  <c r="C8" i="4" s="1"/>
  <c r="C9" i="4" s="1"/>
  <c r="C10" i="4" s="1"/>
  <c r="C11" i="4" s="1"/>
  <c r="C12" i="4" s="1"/>
  <c r="C13" i="4" s="1"/>
  <c r="C14" i="4" s="1"/>
  <c r="C16" i="4" s="1"/>
  <c r="C17" i="4" s="1"/>
  <c r="C18" i="4" s="1"/>
  <c r="C19" i="4" s="1"/>
  <c r="C20" i="4" s="1"/>
  <c r="C21" i="4" s="1"/>
  <c r="C22" i="4" s="1"/>
  <c r="C23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6" i="4" s="1"/>
  <c r="C57" i="4" s="1"/>
  <c r="C58" i="4" s="1"/>
  <c r="C60" i="4" s="1"/>
  <c r="C61" i="4" s="1"/>
  <c r="C62" i="4" s="1"/>
  <c r="C63" i="4" s="1"/>
  <c r="C64" i="4" s="1"/>
  <c r="C65" i="4" s="1"/>
  <c r="C66" i="4" s="1"/>
  <c r="C67" i="4" s="1"/>
  <c r="C68" i="4" s="1"/>
  <c r="C69" i="4" s="1"/>
  <c r="C70" i="4" s="1"/>
  <c r="C71" i="4" s="1"/>
  <c r="C72" i="4" s="1"/>
  <c r="C73" i="4" s="1"/>
  <c r="C74" i="4" s="1"/>
  <c r="C75" i="4" s="1"/>
  <c r="C76" i="4" s="1"/>
  <c r="C77" i="4" s="1"/>
  <c r="C78" i="4" s="1"/>
  <c r="C79" i="4" s="1"/>
  <c r="C80" i="4" s="1"/>
  <c r="C81" i="4" s="1"/>
  <c r="C82" i="4" s="1"/>
  <c r="C83" i="4" s="1"/>
  <c r="C84" i="4" s="1"/>
  <c r="C86" i="4" s="1"/>
  <c r="C87" i="4" s="1"/>
  <c r="C88" i="4" s="1"/>
  <c r="C89" i="4" s="1"/>
  <c r="C90" i="4" s="1"/>
  <c r="C91" i="4" s="1"/>
  <c r="C92" i="4" s="1"/>
  <c r="C93" i="4" s="1"/>
  <c r="C94" i="4" s="1"/>
  <c r="C95" i="4" s="1"/>
  <c r="C96" i="4" s="1"/>
  <c r="C97" i="4" s="1"/>
  <c r="C98" i="4" s="1"/>
  <c r="C99" i="4" s="1"/>
  <c r="C100" i="4" s="1"/>
  <c r="C101" i="4" s="1"/>
  <c r="C102" i="4" s="1"/>
  <c r="C103" i="4" s="1"/>
  <c r="C104" i="4" s="1"/>
  <c r="C106" i="4" s="1"/>
  <c r="C107" i="4" s="1"/>
  <c r="C108" i="4" s="1"/>
  <c r="C109" i="4" s="1"/>
  <c r="C111" i="4" l="1"/>
  <c r="C112" i="4" s="1"/>
  <c r="C113" i="4" s="1"/>
  <c r="C114" i="4" s="1"/>
  <c r="C115" i="4" s="1"/>
  <c r="C116" i="4" s="1"/>
  <c r="C117" i="4" s="1"/>
  <c r="C118" i="4" s="1"/>
  <c r="C119" i="4" s="1"/>
  <c r="C120" i="4" s="1"/>
  <c r="C121" i="4" s="1"/>
  <c r="C123" i="4" s="1"/>
  <c r="C124" i="4" s="1"/>
  <c r="C125" i="4" s="1"/>
  <c r="C126" i="4" s="1"/>
  <c r="C127" i="4" s="1"/>
  <c r="C128" i="4" s="1"/>
  <c r="C129" i="4" s="1"/>
  <c r="C130" i="4" s="1"/>
  <c r="C131" i="4" s="1"/>
  <c r="C132" i="4" s="1"/>
  <c r="C133" i="4" s="1"/>
  <c r="C134" i="4" s="1"/>
  <c r="C135" i="4" s="1"/>
  <c r="C136" i="4" s="1"/>
  <c r="C137" i="4" s="1"/>
  <c r="C138" i="4" s="1"/>
  <c r="C140" i="4" s="1"/>
  <c r="C141" i="4" s="1"/>
  <c r="C142" i="4" s="1"/>
  <c r="C143" i="4" s="1"/>
  <c r="C144" i="4" s="1"/>
  <c r="C145" i="4" s="1"/>
  <c r="C146" i="4" s="1"/>
  <c r="C147" i="4" s="1"/>
  <c r="C148" i="4" s="1"/>
  <c r="C150" i="4" s="1"/>
  <c r="C151" i="4" s="1"/>
  <c r="C152" i="4" s="1"/>
  <c r="C153" i="4" s="1"/>
  <c r="C154" i="4" s="1"/>
  <c r="C155" i="4" s="1"/>
  <c r="C156" i="4" s="1"/>
  <c r="C157" i="4" s="1"/>
  <c r="C158" i="4" s="1"/>
  <c r="C159" i="4" s="1"/>
  <c r="C160" i="4" s="1"/>
  <c r="C161" i="4" s="1"/>
  <c r="C163" i="4" s="1"/>
  <c r="C164" i="4" s="1"/>
  <c r="C165" i="4" s="1"/>
  <c r="C166" i="4" s="1"/>
  <c r="C168" i="4" s="1"/>
  <c r="C169" i="4" s="1"/>
  <c r="C170" i="4" s="1"/>
  <c r="C172" i="4" s="1"/>
  <c r="C173" i="4" s="1"/>
  <c r="C175" i="4" s="1"/>
  <c r="C176" i="4" s="1"/>
  <c r="C178" i="4" s="1"/>
  <c r="C179" i="4" s="1"/>
  <c r="C180" i="4" s="1"/>
  <c r="C182" i="4" s="1"/>
  <c r="C184" i="4" s="1"/>
  <c r="C186" i="4" s="1"/>
  <c r="C188" i="4" s="1"/>
  <c r="C189" i="4" s="1"/>
  <c r="C190" i="4" s="1"/>
  <c r="C191" i="4" s="1"/>
  <c r="C192" i="4" s="1"/>
  <c r="C193" i="4" s="1"/>
  <c r="C194" i="4" s="1"/>
  <c r="C195" i="4" s="1"/>
  <c r="C196" i="4" s="1"/>
  <c r="C197" i="4" s="1"/>
  <c r="C198" i="4" s="1"/>
  <c r="C199" i="4" s="1"/>
  <c r="C200" i="4" s="1"/>
  <c r="C201" i="4" s="1"/>
  <c r="C203" i="4" s="1"/>
  <c r="C204" i="4" s="1"/>
  <c r="C205" i="4" s="1"/>
  <c r="C206" i="4" s="1"/>
  <c r="C207" i="4" s="1"/>
  <c r="C208" i="4" s="1"/>
  <c r="C209" i="4" s="1"/>
  <c r="C210" i="4" s="1"/>
  <c r="C211" i="4" s="1"/>
  <c r="C110" i="4"/>
  <c r="J3" i="4"/>
  <c r="I3" i="4"/>
  <c r="A28" i="4"/>
  <c r="A29" i="4"/>
  <c r="A30" i="4"/>
  <c r="A31" i="4"/>
  <c r="A32" i="4"/>
  <c r="A33" i="4"/>
  <c r="A34" i="4"/>
  <c r="A35" i="4"/>
  <c r="A36" i="4"/>
  <c r="A37" i="4"/>
  <c r="A166" i="4" l="1"/>
  <c r="A5" i="4" l="1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C51" i="6" l="1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19" i="6"/>
  <c r="C20" i="6"/>
  <c r="C21" i="6"/>
  <c r="C22" i="6"/>
  <c r="C23" i="6"/>
  <c r="C24" i="6"/>
  <c r="C25" i="6"/>
  <c r="C26" i="6"/>
  <c r="C18" i="6"/>
  <c r="D66" i="6" l="1"/>
  <c r="A19" i="6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K5" i="6" l="1"/>
  <c r="K6" i="6" s="1"/>
  <c r="K7" i="6" s="1"/>
  <c r="G5" i="6"/>
  <c r="G6" i="6" s="1"/>
  <c r="G7" i="6" s="1"/>
  <c r="G8" i="6" s="1"/>
  <c r="G9" i="6" s="1"/>
  <c r="G10" i="6" s="1"/>
  <c r="G11" i="6" s="1"/>
  <c r="C5" i="6"/>
  <c r="C6" i="6" s="1"/>
  <c r="C7" i="6" s="1"/>
  <c r="C8" i="6" s="1"/>
  <c r="C9" i="6" s="1"/>
  <c r="C10" i="6" s="1"/>
  <c r="C11" i="6" s="1"/>
  <c r="A4" i="4" l="1"/>
</calcChain>
</file>

<file path=xl/sharedStrings.xml><?xml version="1.0" encoding="utf-8"?>
<sst xmlns="http://schemas.openxmlformats.org/spreadsheetml/2006/main" count="791" uniqueCount="406">
  <si>
    <t>285/70R19.5</t>
  </si>
  <si>
    <t>מידת צמיג</t>
  </si>
  <si>
    <t>195/60R15 88H</t>
  </si>
  <si>
    <t>185/65R14 86H</t>
  </si>
  <si>
    <t>195/65R15 91H</t>
  </si>
  <si>
    <t>195/65R15 91V</t>
  </si>
  <si>
    <t>185/65R15 88H</t>
  </si>
  <si>
    <t>195/60R15 88V</t>
  </si>
  <si>
    <t>215/65R15 96H</t>
  </si>
  <si>
    <t>195/65R15 95H</t>
  </si>
  <si>
    <t>205/60R16 92V</t>
  </si>
  <si>
    <t>205/55R16 91V</t>
  </si>
  <si>
    <t>205/60R16 96W</t>
  </si>
  <si>
    <t>205/65R15 94H</t>
  </si>
  <si>
    <t>215/60R16 95V</t>
  </si>
  <si>
    <t>215/75R16C 116/120</t>
  </si>
  <si>
    <t>215/65R16 98V</t>
  </si>
  <si>
    <t>215/55R16 97W</t>
  </si>
  <si>
    <t>225/70R17 104S</t>
  </si>
  <si>
    <t>265/65R17 112T</t>
  </si>
  <si>
    <t>235/75R15C 105S</t>
  </si>
  <si>
    <t>235/85R16 120/116S</t>
  </si>
  <si>
    <t>265/75R16 120/116</t>
  </si>
  <si>
    <t>235/75R17.5 132/134</t>
  </si>
  <si>
    <t>235/55R17 103Y</t>
  </si>
  <si>
    <t>245/70R16 111S</t>
  </si>
  <si>
    <t>255/65R16 109T</t>
  </si>
  <si>
    <t>255/70R16 109T</t>
  </si>
  <si>
    <t>255/70R16 111H</t>
  </si>
  <si>
    <t>275/65R17 115H</t>
  </si>
  <si>
    <t>יונדאי גטס</t>
  </si>
  <si>
    <t>פג'ו פרטנר</t>
  </si>
  <si>
    <t>טויוטה פריוס</t>
  </si>
  <si>
    <t>מזדה 6</t>
  </si>
  <si>
    <t>טויוטה הייאס</t>
  </si>
  <si>
    <t>מרצדס ספרינטר</t>
  </si>
  <si>
    <t>טויוטה ויגו 4X2</t>
  </si>
  <si>
    <t>איסוזו 4X2</t>
  </si>
  <si>
    <t>אוודי A6</t>
  </si>
  <si>
    <t>סקודה סופרב</t>
  </si>
  <si>
    <t>פיאט דוקטו</t>
  </si>
  <si>
    <t>וולקסווגן אטובוס</t>
  </si>
  <si>
    <t>מרצדס וריו 815</t>
  </si>
  <si>
    <t>מיצובישי פג'רו</t>
  </si>
  <si>
    <t>דיפנדר ממוגן</t>
  </si>
  <si>
    <t>דאף 45</t>
  </si>
  <si>
    <t>טויוטה 4X4</t>
  </si>
  <si>
    <t>לנקרוזר</t>
  </si>
  <si>
    <t>דיפנדר</t>
  </si>
  <si>
    <t>דאף F55</t>
  </si>
  <si>
    <t>איוקו 150E24</t>
  </si>
  <si>
    <t>175/65R14 82T</t>
  </si>
  <si>
    <t>175/65R14 82H</t>
  </si>
  <si>
    <t>175/70R14 84T</t>
  </si>
  <si>
    <t>סוג הרכב</t>
  </si>
  <si>
    <t>235/75R15 110/107Q</t>
  </si>
  <si>
    <t>225/75R16 118/116 H</t>
  </si>
  <si>
    <t>185/70R14 88H</t>
  </si>
  <si>
    <t>275/65R18 123R</t>
  </si>
  <si>
    <t>205/80R16 104S</t>
  </si>
  <si>
    <t>235/80R16 109S</t>
  </si>
  <si>
    <t>195/70R15C 104/102Q</t>
  </si>
  <si>
    <t>255/70R16 111S</t>
  </si>
  <si>
    <t>215/45R17 87W</t>
  </si>
  <si>
    <t>205/55R16 91H</t>
  </si>
  <si>
    <t xml:space="preserve">יונדאי I30 סטיישן </t>
  </si>
  <si>
    <t>סיטרואן ברלינגו 1.6 HDI</t>
  </si>
  <si>
    <t xml:space="preserve">סיטרואן ג'מפי </t>
  </si>
  <si>
    <t>מזדה 2</t>
  </si>
  <si>
    <t xml:space="preserve">פולסוואגן פסאט דיזל </t>
  </si>
  <si>
    <t>245/70R17 106S</t>
  </si>
  <si>
    <t>טויוטה לנדקרוזר 2012 +</t>
  </si>
  <si>
    <t xml:space="preserve">שברולט גרומן </t>
  </si>
  <si>
    <t>245/75R16 116S</t>
  </si>
  <si>
    <t>שברולט סוואנה 3500</t>
  </si>
  <si>
    <t>215/85R16 115/112Q</t>
  </si>
  <si>
    <t xml:space="preserve">שברולט סילברדו </t>
  </si>
  <si>
    <t>פולקסווגן קרוול ,</t>
  </si>
  <si>
    <t xml:space="preserve">קאיה קרניבל בנזין </t>
  </si>
  <si>
    <t xml:space="preserve">יונדאי אלנטרה,קאיה ריו </t>
  </si>
  <si>
    <t>225/70R19.5 128/126N</t>
  </si>
  <si>
    <t xml:space="preserve">פורד F-550 </t>
  </si>
  <si>
    <t>265/65R17 112H</t>
  </si>
  <si>
    <t xml:space="preserve">מיצובישי פאג'רו </t>
  </si>
  <si>
    <t>315/80R22.5 156L</t>
  </si>
  <si>
    <t xml:space="preserve">יונדאי טרג'ט, קיא קרניבל </t>
  </si>
  <si>
    <t xml:space="preserve">מרצדס ספרינטר, טויוטה הייאס </t>
  </si>
  <si>
    <t xml:space="preserve">וולבו S70, הונדה אקורד, סוברו B4 </t>
  </si>
  <si>
    <t>טרנזיט350, 330 ,פיאט דוקטו</t>
  </si>
  <si>
    <t>215/50R17 95W</t>
  </si>
  <si>
    <t>פיאט דוקטו, סוונה 6.5</t>
  </si>
  <si>
    <t xml:space="preserve">איסוזו דימקס, ניסן טרנו </t>
  </si>
  <si>
    <t>סאניונג רקסטון</t>
  </si>
  <si>
    <t>11.00/12.00R20 אבוב</t>
  </si>
  <si>
    <t>175/65R14 88/90T</t>
  </si>
  <si>
    <t>215/60R16 103T</t>
  </si>
  <si>
    <t>סיטרואן ג'מפי ארוך+קצר</t>
  </si>
  <si>
    <t>195/70R15 104/102S 8PR LRD</t>
  </si>
  <si>
    <t>245/75R16 LT</t>
  </si>
  <si>
    <t>שברולט סוואנה 4.3 HD</t>
  </si>
  <si>
    <t>265/75R16 123/120Q LRE M+S</t>
  </si>
  <si>
    <t>235/65R17 104T</t>
  </si>
  <si>
    <t>קאיה סורנטו</t>
  </si>
  <si>
    <t>235/75R15C LRD</t>
  </si>
  <si>
    <t>גי'פ סופה ממוגן</t>
  </si>
  <si>
    <t xml:space="preserve">275/70R18 LT </t>
  </si>
  <si>
    <t>פורד F-350 קרקל</t>
  </si>
  <si>
    <t>רוחב</t>
  </si>
  <si>
    <t>חתך</t>
  </si>
  <si>
    <t>קוטר</t>
  </si>
  <si>
    <t>R14</t>
  </si>
  <si>
    <t>R15</t>
  </si>
  <si>
    <t>R16</t>
  </si>
  <si>
    <t>R17</t>
  </si>
  <si>
    <t>R18</t>
  </si>
  <si>
    <t>R17.5</t>
  </si>
  <si>
    <t>R19.5</t>
  </si>
  <si>
    <t>#</t>
  </si>
  <si>
    <t>R22.5</t>
  </si>
  <si>
    <t>R20</t>
  </si>
  <si>
    <t>265/65R17 112S</t>
  </si>
  <si>
    <t>225/50R17 94Y</t>
  </si>
  <si>
    <t>225/60R16 102V</t>
  </si>
  <si>
    <t>305/70R19.5 147M</t>
  </si>
  <si>
    <t>265/70R19.5 140M</t>
  </si>
  <si>
    <t>305/70R19.5 145M</t>
  </si>
  <si>
    <t>225/75R16C 118R</t>
  </si>
  <si>
    <t>225/75R16C 112N</t>
  </si>
  <si>
    <t>175/65R14 82V</t>
  </si>
  <si>
    <t>205/80R16 106/104Q</t>
  </si>
  <si>
    <t>315/80R22.5 156M</t>
  </si>
  <si>
    <t>225/55R16 95W</t>
  </si>
  <si>
    <t>12R22.5 148M</t>
  </si>
  <si>
    <t>195/70R15 102R</t>
  </si>
  <si>
    <t>205/70R15C 106/104R</t>
  </si>
  <si>
    <t>205/R16C 108S</t>
  </si>
  <si>
    <t>255/70R15 108S</t>
  </si>
  <si>
    <t>255/70R15 112S</t>
  </si>
  <si>
    <t>245/70R17 110S</t>
  </si>
  <si>
    <t>245/70R17 112T</t>
  </si>
  <si>
    <t>195R14C 106/104Q</t>
  </si>
  <si>
    <t>215/55R17 94W</t>
  </si>
  <si>
    <t>225/50R17 93S</t>
  </si>
  <si>
    <t>215/65R16 107/105T</t>
  </si>
  <si>
    <t>235/55R17 103T</t>
  </si>
  <si>
    <t>235/55R17 103W</t>
  </si>
  <si>
    <t>215/65R16C 102T</t>
  </si>
  <si>
    <t>205/65R16C 107/105T</t>
  </si>
  <si>
    <t>215/75/R16C 113/111R</t>
  </si>
  <si>
    <t>215/70R15C 109S</t>
  </si>
  <si>
    <t>225/75R16C 116R</t>
  </si>
  <si>
    <t>175/70R14 88H</t>
  </si>
  <si>
    <t>265/75R16C 120Q</t>
  </si>
  <si>
    <t>265/75R16C 123/120Q</t>
  </si>
  <si>
    <t>285/70R19.5 142L</t>
  </si>
  <si>
    <t>185/60R14 82H</t>
  </si>
  <si>
    <t>245/75R16C 116R</t>
  </si>
  <si>
    <t>245/75R16C 120/116R</t>
  </si>
  <si>
    <t>245/75R16C 120/116S</t>
  </si>
  <si>
    <t>265/75R16C 111Q</t>
  </si>
  <si>
    <t>235/75R15C 109S</t>
  </si>
  <si>
    <t>205/70R15C 106/104S</t>
  </si>
  <si>
    <t>195R14C 106/104 N</t>
  </si>
  <si>
    <t>215/60R16 99H</t>
  </si>
  <si>
    <t>195/55R15 85H</t>
  </si>
  <si>
    <t>195/70R15C 104/102N</t>
  </si>
  <si>
    <t>225/65R16 100H</t>
  </si>
  <si>
    <t>225/65R17 102H</t>
  </si>
  <si>
    <t>215/50R17 91V</t>
  </si>
  <si>
    <t>סה"כ צריכה חזויה</t>
  </si>
  <si>
    <t>היילקס ויגו</t>
  </si>
  <si>
    <t>245/75R17 121S H/T TL</t>
  </si>
  <si>
    <t>12.00R20 154/151K</t>
  </si>
  <si>
    <t>255/65R17 110T AT3</t>
  </si>
  <si>
    <t>225/75R17 116R TL</t>
  </si>
  <si>
    <t>9.00R20 אבוב</t>
  </si>
  <si>
    <t>235/80R17 120/117R 80PSI H/T</t>
  </si>
  <si>
    <t>245/70R17 110T AT3</t>
  </si>
  <si>
    <t>215/60R17 98H</t>
  </si>
  <si>
    <t>10R22.5 144/142L</t>
  </si>
  <si>
    <t>כבאית איווקו + מרצדס</t>
  </si>
  <si>
    <t>מרצדס 27 טון מנוף</t>
  </si>
  <si>
    <t>דיימלר קרייזלר</t>
  </si>
  <si>
    <t>שברולט CK 36</t>
  </si>
  <si>
    <t>G.M.C</t>
  </si>
  <si>
    <t>שברולט</t>
  </si>
  <si>
    <t>מרצדס 1113,1222,1120</t>
  </si>
  <si>
    <t>מאן 12-250</t>
  </si>
  <si>
    <t>נגרר כבאות</t>
  </si>
  <si>
    <t>225/75R16C 115Q</t>
  </si>
  <si>
    <t>235/75R17.5 143/141L</t>
  </si>
  <si>
    <t>245/70R17.5 136/134M</t>
  </si>
  <si>
    <t>9.5R17.5 129/127L</t>
  </si>
  <si>
    <t>9.00R20 141/139K</t>
  </si>
  <si>
    <t>סברבן ממוגן</t>
  </si>
  <si>
    <r>
      <t>195R14C</t>
    </r>
    <r>
      <rPr>
        <b/>
        <sz val="11"/>
        <rFont val="Arial"/>
        <family val="2"/>
        <scheme val="minor"/>
      </rPr>
      <t xml:space="preserve"> 106/104R</t>
    </r>
  </si>
  <si>
    <t>225/70R16 102H TL</t>
  </si>
  <si>
    <t>235/60R18 103V</t>
  </si>
  <si>
    <t>10R17.5 134M</t>
  </si>
  <si>
    <t>13R22.5 154/151K</t>
  </si>
  <si>
    <t>175/70R14 88T מחוזק</t>
  </si>
  <si>
    <t>215/65R16C 106/104T</t>
  </si>
  <si>
    <t>215/85R16 115R</t>
  </si>
  <si>
    <t>215/75R17.5 135/133L</t>
  </si>
  <si>
    <t>225/55R18 98V</t>
  </si>
  <si>
    <t>225/60R17 99H</t>
  </si>
  <si>
    <t>225/70R15C 112/110R</t>
  </si>
  <si>
    <t>235/75R17.5 132/129M</t>
  </si>
  <si>
    <t>245/70R17.5 135/134M</t>
  </si>
  <si>
    <t>245/75R16 120/111S</t>
  </si>
  <si>
    <t>245/75R17 121/118S</t>
  </si>
  <si>
    <t>275/80R22.5 149/148M</t>
  </si>
  <si>
    <t>365/80R20 152K</t>
  </si>
  <si>
    <t>385/65R22.5 TL</t>
  </si>
  <si>
    <t>425/65R22.5 165K20P</t>
  </si>
  <si>
    <t>נבדק</t>
  </si>
  <si>
    <t>רנו קנגו</t>
  </si>
  <si>
    <t>רנו אקספרס</t>
  </si>
  <si>
    <t>יונדאי אקסנט</t>
  </si>
  <si>
    <t>מיצובישי קומבי</t>
  </si>
  <si>
    <t>185/R14C 102/100N</t>
  </si>
  <si>
    <t>טויוטה קורולה</t>
  </si>
  <si>
    <t>R13</t>
  </si>
  <si>
    <t>פורד קונקט מחוזק</t>
  </si>
  <si>
    <t>195/75R16C 107/105R</t>
  </si>
  <si>
    <t>מרצדס ספרינטר 519, 518, איבקו 13, איווקו 50C13</t>
  </si>
  <si>
    <t>205/R16C 110/108S</t>
  </si>
  <si>
    <t>205/55R16 91W</t>
  </si>
  <si>
    <t>טויוטה ורסו , מזדה 6 ,טויטה אוונסיס,שברולט קרוז, הונדה אקורד</t>
  </si>
  <si>
    <t>סיטרואן ברלינגו, פזו פרטנר</t>
  </si>
  <si>
    <t>פולקסווגן מסחרי T5</t>
  </si>
  <si>
    <t>205/75R14C 109/107Q</t>
  </si>
  <si>
    <t>טויוטה היילקס</t>
  </si>
  <si>
    <t>205/R16C 110/108Q</t>
  </si>
  <si>
    <t>פולקסווגן T5</t>
  </si>
  <si>
    <t>215/70R15C 109/107S</t>
  </si>
  <si>
    <t>215/75R17.5 126M</t>
  </si>
  <si>
    <t>פורד טרנזיט L 350 + M 330</t>
  </si>
  <si>
    <t>215/75R17.5 126/124M</t>
  </si>
  <si>
    <t>215/85R16 120/116R</t>
  </si>
  <si>
    <t>כבאית</t>
  </si>
  <si>
    <t>שברולט סוונה</t>
  </si>
  <si>
    <t>שברולט מליבו</t>
  </si>
  <si>
    <t>אאודי 6</t>
  </si>
  <si>
    <t>אאודי 6 ממוגן</t>
  </si>
  <si>
    <t>טויוטה לנקרוזר</t>
  </si>
  <si>
    <t>225/75R17.5 122M</t>
  </si>
  <si>
    <t>225/75R17.5 129M</t>
  </si>
  <si>
    <t>איווקו 65, שברולט סוונה</t>
  </si>
  <si>
    <t>פיאט דוקטו, סוונה 6.6</t>
  </si>
  <si>
    <t>225/75R16C 121/120P</t>
  </si>
  <si>
    <t>פולקסווגן קרוול</t>
  </si>
  <si>
    <t>235/55R17 99Y</t>
  </si>
  <si>
    <t>245/75R16 115/112N</t>
  </si>
  <si>
    <t>225/75R16 115/112N</t>
  </si>
  <si>
    <t>225/75R16 116R</t>
  </si>
  <si>
    <t>265/75R16 120Q LT</t>
  </si>
  <si>
    <t>רכבים יצוגיים</t>
  </si>
  <si>
    <t>GMC גרומן</t>
  </si>
  <si>
    <t>פאסט דיזל, פורד אקונולויין</t>
  </si>
  <si>
    <t>סוואנה + אקונולין</t>
  </si>
  <si>
    <t>שברולט סוואנה 6.6</t>
  </si>
  <si>
    <t>פורד אקונוליין, שברולט סברבן</t>
  </si>
  <si>
    <t>ניסאן טרנו</t>
  </si>
  <si>
    <t>כבאיות</t>
  </si>
  <si>
    <t>ג'יפ רקסטון</t>
  </si>
  <si>
    <t>טויוטה היילקס 4*4</t>
  </si>
  <si>
    <t>255/70R15 112/111S</t>
  </si>
  <si>
    <t>255/70R15 110S</t>
  </si>
  <si>
    <t>היילקס ויגו 4*4</t>
  </si>
  <si>
    <t>איווקו 120I 12 טון</t>
  </si>
  <si>
    <t>דיפנדר 110 ממוגן</t>
  </si>
  <si>
    <t>כבאית פורד F350 +שברולט</t>
  </si>
  <si>
    <t>285/70R19.5 144/142L</t>
  </si>
  <si>
    <t>איווקו IRIS BUS AIRWAY</t>
  </si>
  <si>
    <t>R22</t>
  </si>
  <si>
    <t>איוקו 15E25</t>
  </si>
  <si>
    <t>איווקו דגם 18 טון</t>
  </si>
  <si>
    <t>315/80R22.5 156/153K</t>
  </si>
  <si>
    <t>כבאית מאן + דאף</t>
  </si>
  <si>
    <t>מנוף כבאות</t>
  </si>
  <si>
    <t>רכב כיבוי סולם GM</t>
  </si>
  <si>
    <t>185/R14C 102/100R</t>
  </si>
  <si>
    <t>מרצדס 1234, מאן 12-50</t>
  </si>
  <si>
    <t>אוטובוס וולבו B10B, B12B</t>
  </si>
  <si>
    <t>פנימית</t>
  </si>
  <si>
    <t>8R19.5 124/122L</t>
  </si>
  <si>
    <t>11R22.5 143L</t>
  </si>
  <si>
    <t>825/20 HD אבוב</t>
  </si>
  <si>
    <t>175/70R13 82T</t>
  </si>
  <si>
    <t>265/60R18 110T</t>
  </si>
  <si>
    <t>245/45R18 100W</t>
  </si>
  <si>
    <t>סיטרואן C5</t>
  </si>
  <si>
    <t xml:space="preserve">אאודי 8 </t>
  </si>
  <si>
    <t>כלי רכב</t>
  </si>
  <si>
    <t>סה"כ</t>
  </si>
  <si>
    <t>משקל</t>
  </si>
  <si>
    <t>מקדם צריכת דלק</t>
  </si>
  <si>
    <t>מקדם תאחיזה</t>
  </si>
  <si>
    <t>מקדם רעש</t>
  </si>
  <si>
    <t>סוג צמיג</t>
  </si>
  <si>
    <t>Code</t>
  </si>
  <si>
    <t>Weight</t>
  </si>
  <si>
    <t>Desc</t>
  </si>
  <si>
    <t>A</t>
  </si>
  <si>
    <t>Low</t>
  </si>
  <si>
    <t>B</t>
  </si>
  <si>
    <t>Medium</t>
  </si>
  <si>
    <t>נוסעים</t>
  </si>
  <si>
    <t>C</t>
  </si>
  <si>
    <t>High</t>
  </si>
  <si>
    <t>D</t>
  </si>
  <si>
    <t>E</t>
  </si>
  <si>
    <t>F</t>
  </si>
  <si>
    <t>סוג רכב</t>
  </si>
  <si>
    <t>G</t>
  </si>
  <si>
    <t>code</t>
  </si>
  <si>
    <t>רגיל</t>
  </si>
  <si>
    <t>שרד</t>
  </si>
  <si>
    <t>עמודה1</t>
  </si>
  <si>
    <t>Bridgestone</t>
  </si>
  <si>
    <t>Michelin</t>
  </si>
  <si>
    <t>Goodyear</t>
  </si>
  <si>
    <t>Continental</t>
  </si>
  <si>
    <t>Pirelli</t>
  </si>
  <si>
    <t>Sumitomo</t>
  </si>
  <si>
    <t>Yokohama</t>
  </si>
  <si>
    <t>Hankook</t>
  </si>
  <si>
    <t>Cooper Tire</t>
  </si>
  <si>
    <t>Maxxis Int. Cheng Shin</t>
  </si>
  <si>
    <t>HangZhou Zhongce</t>
  </si>
  <si>
    <t>Kumho Tire</t>
  </si>
  <si>
    <t>Toyo Tire</t>
  </si>
  <si>
    <t>Triangle Group</t>
  </si>
  <si>
    <t>Giti Tireb Pte</t>
  </si>
  <si>
    <t>Apollo Tyres</t>
  </si>
  <si>
    <t>MrfLtd</t>
  </si>
  <si>
    <t>Shandong Linglong</t>
  </si>
  <si>
    <t>JK Tyre &amp; Ind</t>
  </si>
  <si>
    <t>Nokian Tyres</t>
  </si>
  <si>
    <t>Qingdao Doublestar</t>
  </si>
  <si>
    <t>Double Coin Holding</t>
  </si>
  <si>
    <t>Aeolus Tyre</t>
  </si>
  <si>
    <t>Nexen Tire</t>
  </si>
  <si>
    <t>Xingyuan Tyre</t>
  </si>
  <si>
    <t>Kenda Rubber Ind.</t>
  </si>
  <si>
    <t>אחר</t>
  </si>
  <si>
    <t>מסחרי / משא</t>
  </si>
  <si>
    <t>P.T. GajahTungagal TBK</t>
  </si>
  <si>
    <t>Guizhou Tyre co.Ltd.</t>
  </si>
  <si>
    <t>Shandong Shengtai Tyre co.Ltd</t>
  </si>
  <si>
    <t>Birla Tyres Ltd.</t>
  </si>
  <si>
    <t>Nizhnekamskina</t>
  </si>
  <si>
    <t>Ceat Ltd</t>
  </si>
  <si>
    <t>Jsc Belshina Belarus Tyre Works</t>
  </si>
  <si>
    <t>Sibur Russkie Shiny</t>
  </si>
  <si>
    <t>Shandong Wanda Tyre Co. Ltd.</t>
  </si>
  <si>
    <t>Titan International Inc.</t>
  </si>
  <si>
    <t>Brisa Bridgestone Sabanci Tire</t>
  </si>
  <si>
    <t>Shandong Jinyu Tyre co.Ltd</t>
  </si>
  <si>
    <t>Shandong Luhe Tyre</t>
  </si>
  <si>
    <t>South China Tire and Rubber</t>
  </si>
  <si>
    <t>Nankang Rubber Tire</t>
  </si>
  <si>
    <t>Shandong Sangong Tyre</t>
  </si>
  <si>
    <t>Mitas A.S.</t>
  </si>
  <si>
    <t>Sailun Co. Ltd</t>
  </si>
  <si>
    <t>Alliance Tire co.Ltd</t>
  </si>
  <si>
    <t>Federal corp</t>
  </si>
  <si>
    <t>Trelleborg Wheel Systems</t>
  </si>
  <si>
    <t>Carlisle Tire &amp; Wheel</t>
  </si>
  <si>
    <t>LoadStar(Pvt.)</t>
  </si>
  <si>
    <t>פורד קונקט מחוזק - מסחרי</t>
  </si>
  <si>
    <t>195/65R15 95V</t>
  </si>
  <si>
    <t>איווקו  50C 13</t>
  </si>
  <si>
    <t>195/75R16C 107/105Q</t>
  </si>
  <si>
    <t xml:space="preserve">איווקו 260E, וולבו FM 12, אינטרנשיונל </t>
  </si>
  <si>
    <t>טויוטה ויגו 4X4 (מחוזק 8 פליי)</t>
  </si>
  <si>
    <t>טויוטה ויגו 4X4(מחוזק 8 פליי)</t>
  </si>
  <si>
    <t>פיג'ו 508, (Michelin)</t>
  </si>
  <si>
    <t>פזו 508 (Michelin)</t>
  </si>
  <si>
    <t>טנדר איסוזו</t>
  </si>
  <si>
    <t>איבקו 26 טון</t>
  </si>
  <si>
    <t>185/R14</t>
  </si>
  <si>
    <t>קאיה ריאו</t>
  </si>
  <si>
    <t>מזדה 6,מזדה 3, פורד פוקוס, סקודה אוקטביה</t>
  </si>
  <si>
    <t>פורד פוקוס חדשה, יונדאי i30, הונדה סיביק</t>
  </si>
  <si>
    <t>סוברו פורסטר</t>
  </si>
  <si>
    <t>מרצדס E350 לימוזין (עדיין לא ידועה התוצרת)</t>
  </si>
  <si>
    <t>לימוזין וולבו</t>
  </si>
  <si>
    <t>155/80R13 79T</t>
  </si>
  <si>
    <t>יונדאי גטס, טויוטה וורסו,קורולה סאן, טויוטה קורולה</t>
  </si>
  <si>
    <t>175/65R14 86T</t>
  </si>
  <si>
    <t>יונדאי I20, קאיה ריו, סיטרואן ברלינגו</t>
  </si>
  <si>
    <t>185/65R15 88T</t>
  </si>
  <si>
    <t>195/55R16 87V</t>
  </si>
  <si>
    <t xml:space="preserve">פורד קונקט, טויוטה קורולה, סקודה אוקטביה,טויוטה פריוס, הונדה סיביק, טויוטה קורולה, מזדה 3, יונדאי i35, טויוטה קורולה 2012 </t>
  </si>
  <si>
    <t>195/70R15 104/102R</t>
  </si>
  <si>
    <t>215/65R16C 109/107R</t>
  </si>
  <si>
    <t>215/65R16 109/107T</t>
  </si>
  <si>
    <t>265/75R16 123/120R</t>
  </si>
  <si>
    <t>11R22.5 148/144K</t>
  </si>
  <si>
    <t>225/50R17 98W</t>
  </si>
  <si>
    <t>245/45R17 99Y</t>
  </si>
  <si>
    <t>295/80R22.5 152L</t>
  </si>
  <si>
    <t>295/80R22.5 152M</t>
  </si>
  <si>
    <t>הצעת מחיר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</si>
</sst>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&quot;₪&quot;\ #,##0.00"/>
  </numFmts>
  <fonts count="9" x14ac:knownFonts="1">
    <font>
      <sz val="11"/>
      <color theme="1"/>
      <name val="Arial"/>
      <family val="2"/>
      <charset val="177"/>
      <scheme val="minor"/>
    </font>
    <font>
      <sz val="10"/>
      <name val="Arial"/>
      <charset val="177"/>
    </font>
    <font>
      <b/>
      <sz val="11"/>
      <color theme="1"/>
      <name val="Arial"/>
      <family val="2"/>
      <scheme val="minor"/>
    </font>
    <font>
      <b/>
      <u/>
      <sz val="13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charset val="177"/>
      <scheme val="minor"/>
    </font>
    <font>
      <b/>
      <sz val="11"/>
      <color rgb="FF000000"/>
      <name val="Arial"/>
      <family val="2"/>
    </font>
    <font>
      <sz val="11"/>
      <color theme="1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0" fontId="1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9" fontId="0" fillId="0" borderId="0" xfId="0" applyNumberFormat="1"/>
    <xf numFmtId="10" fontId="0" fillId="0" borderId="0" xfId="3" applyNumberFormat="1" applyFont="1"/>
    <xf numFmtId="0" fontId="0" fillId="0" borderId="0" xfId="0" applyAlignment="1">
      <alignment horizontal="left"/>
    </xf>
    <xf numFmtId="164" fontId="0" fillId="0" borderId="0" xfId="2" applyNumberFormat="1" applyFont="1"/>
    <xf numFmtId="9" fontId="0" fillId="0" borderId="0" xfId="3" applyFont="1"/>
    <xf numFmtId="165" fontId="0" fillId="0" borderId="0" xfId="3" applyNumberFormat="1" applyFont="1"/>
    <xf numFmtId="166" fontId="0" fillId="5" borderId="3" xfId="0" applyNumberFormat="1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0" borderId="0" xfId="0" applyProtection="1"/>
    <xf numFmtId="0" fontId="3" fillId="0" borderId="4" xfId="0" applyFont="1" applyFill="1" applyBorder="1" applyAlignment="1" applyProtection="1">
      <alignment vertical="center"/>
    </xf>
    <xf numFmtId="0" fontId="0" fillId="0" borderId="4" xfId="0" applyBorder="1" applyProtection="1"/>
    <xf numFmtId="0" fontId="0" fillId="0" borderId="4" xfId="0" applyBorder="1" applyAlignment="1" applyProtection="1">
      <alignment horizontal="center"/>
    </xf>
    <xf numFmtId="0" fontId="2" fillId="3" borderId="11" xfId="0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/>
    </xf>
    <xf numFmtId="0" fontId="2" fillId="3" borderId="10" xfId="0" applyFont="1" applyFill="1" applyBorder="1" applyAlignment="1" applyProtection="1">
      <alignment horizontal="right" vertical="center" wrapText="1"/>
    </xf>
    <xf numFmtId="0" fontId="2" fillId="3" borderId="5" xfId="0" applyFont="1" applyFill="1" applyBorder="1" applyAlignment="1" applyProtection="1">
      <alignment horizontal="right" vertical="center" wrapText="1"/>
    </xf>
    <xf numFmtId="0" fontId="0" fillId="3" borderId="0" xfId="0" applyFill="1" applyProtection="1"/>
    <xf numFmtId="0" fontId="0" fillId="0" borderId="9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2" fillId="0" borderId="5" xfId="0" applyFont="1" applyBorder="1" applyAlignment="1" applyProtection="1">
      <alignment horizontal="center"/>
    </xf>
    <xf numFmtId="164" fontId="2" fillId="0" borderId="5" xfId="2" applyNumberFormat="1" applyFont="1" applyBorder="1" applyProtection="1"/>
    <xf numFmtId="0" fontId="0" fillId="0" borderId="0" xfId="0" applyAlignment="1" applyProtection="1">
      <alignment horizontal="center"/>
    </xf>
    <xf numFmtId="0" fontId="5" fillId="0" borderId="1" xfId="0" applyFont="1" applyBorder="1" applyAlignment="1" applyProtection="1">
      <alignment vertical="top"/>
    </xf>
    <xf numFmtId="0" fontId="0" fillId="0" borderId="2" xfId="0" applyBorder="1" applyProtection="1"/>
    <xf numFmtId="0" fontId="0" fillId="0" borderId="1" xfId="0" applyBorder="1" applyProtection="1"/>
    <xf numFmtId="0" fontId="0" fillId="2" borderId="0" xfId="0" applyFill="1" applyProtection="1"/>
    <xf numFmtId="0" fontId="2" fillId="0" borderId="1" xfId="0" applyFont="1" applyBorder="1" applyAlignment="1" applyProtection="1">
      <alignment vertical="top"/>
    </xf>
    <xf numFmtId="0" fontId="2" fillId="0" borderId="1" xfId="0" applyFont="1" applyFill="1" applyBorder="1" applyAlignment="1" applyProtection="1">
      <alignment vertical="top"/>
    </xf>
    <xf numFmtId="0" fontId="0" fillId="0" borderId="2" xfId="0" applyFill="1" applyBorder="1" applyProtection="1"/>
    <xf numFmtId="0" fontId="0" fillId="0" borderId="2" xfId="0" applyBorder="1" applyAlignment="1" applyProtection="1">
      <alignment wrapText="1"/>
    </xf>
    <xf numFmtId="0" fontId="2" fillId="0" borderId="2" xfId="0" applyFont="1" applyBorder="1" applyAlignment="1" applyProtection="1">
      <alignment vertical="top"/>
    </xf>
    <xf numFmtId="0" fontId="0" fillId="0" borderId="0" xfId="0" applyFill="1" applyBorder="1" applyAlignment="1" applyProtection="1">
      <alignment horizontal="center"/>
    </xf>
    <xf numFmtId="0" fontId="2" fillId="0" borderId="1" xfId="0" applyFont="1" applyBorder="1" applyAlignment="1" applyProtection="1">
      <alignment vertical="top" wrapText="1"/>
    </xf>
    <xf numFmtId="0" fontId="0" fillId="0" borderId="0" xfId="0" applyFill="1" applyAlignment="1" applyProtection="1">
      <alignment horizontal="center"/>
    </xf>
    <xf numFmtId="0" fontId="0" fillId="0" borderId="2" xfId="0" applyFill="1" applyBorder="1" applyAlignment="1" applyProtection="1">
      <alignment wrapText="1"/>
    </xf>
    <xf numFmtId="0" fontId="0" fillId="0" borderId="0" xfId="0" applyFill="1" applyProtection="1"/>
    <xf numFmtId="0" fontId="4" fillId="0" borderId="2" xfId="0" applyFont="1" applyBorder="1" applyAlignment="1" applyProtection="1">
      <alignment vertical="top"/>
    </xf>
    <xf numFmtId="0" fontId="4" fillId="0" borderId="2" xfId="0" applyFont="1" applyFill="1" applyBorder="1" applyAlignment="1" applyProtection="1">
      <alignment vertical="top"/>
    </xf>
    <xf numFmtId="0" fontId="0" fillId="0" borderId="1" xfId="0" applyFill="1" applyBorder="1" applyProtection="1"/>
    <xf numFmtId="0" fontId="5" fillId="0" borderId="1" xfId="0" applyFont="1" applyFill="1" applyBorder="1" applyAlignment="1" applyProtection="1">
      <alignment vertical="top"/>
    </xf>
    <xf numFmtId="0" fontId="0" fillId="0" borderId="2" xfId="0" applyFill="1" applyBorder="1" applyAlignment="1" applyProtection="1">
      <alignment horizontal="right"/>
    </xf>
    <xf numFmtId="0" fontId="2" fillId="0" borderId="1" xfId="0" applyFont="1" applyFill="1" applyBorder="1" applyAlignment="1" applyProtection="1">
      <alignment vertical="top" wrapText="1"/>
    </xf>
    <xf numFmtId="0" fontId="2" fillId="0" borderId="2" xfId="0" applyFont="1" applyFill="1" applyBorder="1" applyAlignment="1" applyProtection="1">
      <alignment vertical="top"/>
    </xf>
    <xf numFmtId="0" fontId="6" fillId="0" borderId="2" xfId="0" applyFont="1" applyFill="1" applyBorder="1" applyProtection="1"/>
    <xf numFmtId="0" fontId="5" fillId="2" borderId="0" xfId="0" applyFont="1" applyFill="1" applyBorder="1" applyAlignment="1" applyProtection="1">
      <alignment vertical="top"/>
    </xf>
    <xf numFmtId="0" fontId="7" fillId="4" borderId="12" xfId="0" applyFont="1" applyFill="1" applyBorder="1" applyAlignment="1" applyProtection="1">
      <alignment horizontal="center" vertical="center" wrapText="1" readingOrder="2"/>
    </xf>
    <xf numFmtId="0" fontId="7" fillId="4" borderId="13" xfId="0" applyFont="1" applyFill="1" applyBorder="1" applyAlignment="1" applyProtection="1">
      <alignment horizontal="center" vertical="center" wrapText="1" readingOrder="2"/>
    </xf>
    <xf numFmtId="0" fontId="2" fillId="6" borderId="0" xfId="0" applyFont="1" applyFill="1" applyAlignment="1">
      <alignment horizontal="center"/>
    </xf>
  </cellXfs>
  <cellStyles count="4">
    <cellStyle name="Comma" xfId="2" builtinId="3"/>
    <cellStyle name="Normal" xfId="0" builtinId="0"/>
    <cellStyle name="Normal 2" xfId="1"/>
    <cellStyle name="Percent" xfId="3" builtinId="5"/>
  </cellStyles>
  <dxfs count="14">
    <dxf>
      <alignment horizontal="left" vertical="bottom" textRotation="0" wrapText="0" indent="0" justifyLastLine="0" shrinkToFit="0" readingOrder="0"/>
    </dxf>
    <dxf>
      <numFmt numFmtId="13" formatCode="0%"/>
    </dxf>
    <dxf>
      <numFmt numFmtId="14" formatCode="0.00%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4" formatCode="0.00%"/>
    </dxf>
    <dxf>
      <numFmt numFmtId="14" formatCode="0.00%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numFmt numFmtId="14" formatCode="0.00%"/>
      <alignment horizontal="righ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Fuel" displayName="tabFuel" ref="B4:C11" headerRowDxfId="13" dataDxfId="12">
  <tableColumns count="2">
    <tableColumn id="4" name="Code" dataDxfId="11"/>
    <tableColumn id="1" name="Weight" totalsRowFunction="sum" dataDxfId="10" totalsRowDxfId="9" dataCellStyle="Perce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Friction" displayName="tabFriction" ref="F4:G11" headerRowDxfId="8">
  <tableColumns count="2">
    <tableColumn id="3" name="Code" dataDxfId="7"/>
    <tableColumn id="1" name="Weight" totalsRowFunction="sum" dataDxfId="6" totalsRowDxfId="5" dataCellStyle="Percent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Noise" displayName="tabNoise" ref="J4:K7" totalsRowShown="0" headerRowDxfId="4">
  <tableColumns count="2">
    <tableColumn id="3" name="Code" dataDxfId="3"/>
    <tableColumn id="1" name="Weight" dataDxfId="2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tabType" displayName="tabType" ref="N4:O6" totalsRowShown="0">
  <tableColumns count="2">
    <tableColumn id="1" name="Desc"/>
    <tableColumn id="2" name="Code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5" name="tabManufacturer" displayName="tabManufacturer" ref="B17:D67" totalsRowShown="0">
  <autoFilter ref="B17:D67"/>
  <tableColumns count="3">
    <tableColumn id="1" name="Code"/>
    <tableColumn id="2" name="Weight" dataDxfId="1">
      <calculatedColumnFormula>D18/MAX(tabManufacturer[עמודה1])</calculatedColumnFormula>
    </tableColumn>
    <tableColumn id="3" name="עמודה1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6" name="tabTypeCar" displayName="tabTypeCar" ref="N11:O13" totalsRowShown="0" headerRowDxfId="0">
  <autoFilter ref="N11:O13"/>
  <tableColumns count="2">
    <tableColumn id="1" name="code"/>
    <tableColumn id="2" name="Desc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tabSelected="1" topLeftCell="C1" zoomScaleNormal="100" workbookViewId="0">
      <pane ySplit="3" topLeftCell="A4" activePane="bottomLeft" state="frozen"/>
      <selection pane="bottomLeft" activeCell="K211" sqref="K4:K211"/>
    </sheetView>
  </sheetViews>
  <sheetFormatPr defaultRowHeight="15.75" customHeight="1" x14ac:dyDescent="0.2"/>
  <cols>
    <col min="1" max="1" width="6.625" style="10" hidden="1" customWidth="1"/>
    <col min="2" max="2" width="4.5" style="10" hidden="1" customWidth="1"/>
    <col min="3" max="3" width="3.875" style="10" bestFit="1" customWidth="1"/>
    <col min="4" max="4" width="4.625" style="10" hidden="1" customWidth="1"/>
    <col min="5" max="5" width="4.25" style="10" hidden="1" customWidth="1"/>
    <col min="6" max="6" width="5.75" style="10" hidden="1" customWidth="1"/>
    <col min="7" max="7" width="27.75" style="10" bestFit="1" customWidth="1"/>
    <col min="8" max="8" width="20.5" style="10" customWidth="1"/>
    <col min="9" max="9" width="7.375" style="10" bestFit="1" customWidth="1"/>
    <col min="10" max="10" width="10.875" style="10" customWidth="1"/>
    <col min="11" max="11" width="22.375" style="24" customWidth="1"/>
    <col min="12" max="12" width="11.625" style="10" customWidth="1"/>
    <col min="13" max="16384" width="9" style="10"/>
  </cols>
  <sheetData>
    <row r="1" spans="1:11" ht="15.75" customHeight="1" thickBot="1" x14ac:dyDescent="0.25">
      <c r="C1" s="11"/>
      <c r="D1" s="11"/>
      <c r="E1" s="11"/>
      <c r="F1" s="11"/>
      <c r="G1" s="11"/>
      <c r="H1" s="11"/>
      <c r="I1" s="12"/>
      <c r="J1" s="12"/>
      <c r="K1" s="13"/>
    </row>
    <row r="2" spans="1:11" ht="76.5" customHeight="1" thickTop="1" thickBot="1" x14ac:dyDescent="0.25">
      <c r="C2" s="14" t="s">
        <v>117</v>
      </c>
      <c r="D2" s="15" t="s">
        <v>107</v>
      </c>
      <c r="E2" s="15" t="s">
        <v>108</v>
      </c>
      <c r="F2" s="15" t="s">
        <v>109</v>
      </c>
      <c r="G2" s="16" t="s">
        <v>1</v>
      </c>
      <c r="H2" s="17" t="s">
        <v>54</v>
      </c>
      <c r="I2" s="17" t="s">
        <v>294</v>
      </c>
      <c r="J2" s="17" t="s">
        <v>169</v>
      </c>
      <c r="K2" s="48" t="s">
        <v>405</v>
      </c>
    </row>
    <row r="3" spans="1:11" ht="15.75" customHeight="1" thickTop="1" thickBot="1" x14ac:dyDescent="0.3">
      <c r="A3" s="18"/>
      <c r="B3" s="18"/>
      <c r="C3" s="19"/>
      <c r="D3" s="20"/>
      <c r="E3" s="20"/>
      <c r="F3" s="20"/>
      <c r="G3" s="21"/>
      <c r="H3" s="22" t="s">
        <v>295</v>
      </c>
      <c r="I3" s="23">
        <f>SUM(I4:I211)</f>
        <v>11912</v>
      </c>
      <c r="J3" s="23">
        <f>SUM(J4:J211)</f>
        <v>47349</v>
      </c>
      <c r="K3" s="49"/>
    </row>
    <row r="4" spans="1:11" ht="15.75" customHeight="1" thickTop="1" x14ac:dyDescent="0.2">
      <c r="A4" s="10" t="b">
        <f t="shared" ref="A4:A67" si="0">COUNTIF($G:$G,G4)&gt;1</f>
        <v>0</v>
      </c>
      <c r="B4" s="10" t="s">
        <v>215</v>
      </c>
      <c r="C4" s="10">
        <v>1</v>
      </c>
      <c r="D4" s="24">
        <v>155</v>
      </c>
      <c r="E4" s="24">
        <v>80</v>
      </c>
      <c r="F4" s="24" t="s">
        <v>222</v>
      </c>
      <c r="G4" s="25" t="s">
        <v>389</v>
      </c>
      <c r="H4" s="26" t="s">
        <v>217</v>
      </c>
      <c r="I4" s="27">
        <v>6</v>
      </c>
      <c r="J4" s="27">
        <v>14</v>
      </c>
      <c r="K4" s="8"/>
    </row>
    <row r="5" spans="1:11" ht="15.75" customHeight="1" x14ac:dyDescent="0.2">
      <c r="A5" s="10" t="b">
        <f t="shared" si="0"/>
        <v>0</v>
      </c>
      <c r="B5" s="10" t="s">
        <v>215</v>
      </c>
      <c r="C5" s="28"/>
      <c r="D5" s="28"/>
      <c r="E5" s="28"/>
      <c r="F5" s="28"/>
      <c r="G5" s="28"/>
      <c r="H5" s="28"/>
      <c r="I5" s="28"/>
      <c r="J5" s="28"/>
      <c r="K5" s="9"/>
    </row>
    <row r="6" spans="1:11" ht="15.75" customHeight="1" x14ac:dyDescent="0.2">
      <c r="A6" s="10" t="b">
        <f t="shared" si="0"/>
        <v>0</v>
      </c>
      <c r="C6" s="10">
        <f>1+C4</f>
        <v>2</v>
      </c>
      <c r="D6" s="24">
        <v>175</v>
      </c>
      <c r="E6" s="24">
        <v>65</v>
      </c>
      <c r="F6" s="24" t="s">
        <v>110</v>
      </c>
      <c r="G6" s="29" t="s">
        <v>52</v>
      </c>
      <c r="H6" s="26" t="s">
        <v>390</v>
      </c>
      <c r="I6" s="27">
        <v>62</v>
      </c>
      <c r="J6" s="27">
        <v>194</v>
      </c>
      <c r="K6" s="8"/>
    </row>
    <row r="7" spans="1:11" ht="15.75" customHeight="1" x14ac:dyDescent="0.2">
      <c r="A7" s="10" t="b">
        <f t="shared" si="0"/>
        <v>0</v>
      </c>
      <c r="B7" s="10" t="s">
        <v>215</v>
      </c>
      <c r="C7" s="10">
        <f t="shared" ref="C7:C14" si="1">1+C6</f>
        <v>3</v>
      </c>
      <c r="D7" s="24">
        <v>175</v>
      </c>
      <c r="E7" s="24">
        <v>65</v>
      </c>
      <c r="F7" s="24" t="s">
        <v>110</v>
      </c>
      <c r="G7" s="29" t="s">
        <v>94</v>
      </c>
      <c r="H7" s="26" t="s">
        <v>66</v>
      </c>
      <c r="I7" s="27">
        <v>243</v>
      </c>
      <c r="J7" s="27">
        <v>944</v>
      </c>
      <c r="K7" s="8"/>
    </row>
    <row r="8" spans="1:11" ht="15.75" customHeight="1" x14ac:dyDescent="0.2">
      <c r="A8" s="10" t="b">
        <f t="shared" si="0"/>
        <v>0</v>
      </c>
      <c r="B8" s="10" t="s">
        <v>215</v>
      </c>
      <c r="C8" s="10">
        <f t="shared" si="1"/>
        <v>4</v>
      </c>
      <c r="D8" s="24">
        <v>175</v>
      </c>
      <c r="E8" s="24">
        <v>65</v>
      </c>
      <c r="F8" s="24" t="s">
        <v>110</v>
      </c>
      <c r="G8" s="30" t="s">
        <v>128</v>
      </c>
      <c r="H8" s="31" t="s">
        <v>68</v>
      </c>
      <c r="I8" s="27">
        <v>14</v>
      </c>
      <c r="J8" s="27">
        <v>19</v>
      </c>
      <c r="K8" s="8"/>
    </row>
    <row r="9" spans="1:11" ht="15.75" customHeight="1" x14ac:dyDescent="0.2">
      <c r="A9" s="10" t="b">
        <f t="shared" si="0"/>
        <v>0</v>
      </c>
      <c r="B9" s="10" t="s">
        <v>215</v>
      </c>
      <c r="C9" s="10">
        <f t="shared" si="1"/>
        <v>5</v>
      </c>
      <c r="D9" s="24">
        <v>175</v>
      </c>
      <c r="E9" s="24">
        <v>65</v>
      </c>
      <c r="F9" s="24" t="s">
        <v>110</v>
      </c>
      <c r="G9" s="30" t="s">
        <v>391</v>
      </c>
      <c r="H9" s="31" t="s">
        <v>216</v>
      </c>
      <c r="I9" s="27">
        <v>2</v>
      </c>
      <c r="J9" s="27">
        <v>3</v>
      </c>
      <c r="K9" s="8"/>
    </row>
    <row r="10" spans="1:11" ht="15.75" customHeight="1" x14ac:dyDescent="0.2">
      <c r="A10" s="10" t="b">
        <f t="shared" si="0"/>
        <v>0</v>
      </c>
      <c r="B10" s="10" t="s">
        <v>215</v>
      </c>
      <c r="C10" s="10">
        <f t="shared" si="1"/>
        <v>6</v>
      </c>
      <c r="D10" s="24">
        <v>175</v>
      </c>
      <c r="E10" s="24">
        <v>65</v>
      </c>
      <c r="F10" s="24" t="s">
        <v>110</v>
      </c>
      <c r="G10" s="30" t="s">
        <v>51</v>
      </c>
      <c r="H10" s="31" t="s">
        <v>30</v>
      </c>
      <c r="I10" s="27">
        <v>3</v>
      </c>
      <c r="J10" s="27">
        <v>12</v>
      </c>
      <c r="K10" s="8"/>
    </row>
    <row r="11" spans="1:11" ht="15.75" customHeight="1" x14ac:dyDescent="0.2">
      <c r="A11" s="10" t="b">
        <f t="shared" si="0"/>
        <v>0</v>
      </c>
      <c r="B11" s="10" t="s">
        <v>215</v>
      </c>
      <c r="C11" s="10">
        <f t="shared" si="1"/>
        <v>7</v>
      </c>
      <c r="D11" s="24">
        <v>175</v>
      </c>
      <c r="E11" s="24">
        <v>70</v>
      </c>
      <c r="F11" s="24">
        <v>175</v>
      </c>
      <c r="G11" s="30" t="s">
        <v>289</v>
      </c>
      <c r="H11" s="31" t="s">
        <v>218</v>
      </c>
      <c r="I11" s="27">
        <v>5</v>
      </c>
      <c r="J11" s="27">
        <v>20</v>
      </c>
      <c r="K11" s="8"/>
    </row>
    <row r="12" spans="1:11" ht="15.75" customHeight="1" x14ac:dyDescent="0.2">
      <c r="A12" s="10" t="b">
        <f t="shared" si="0"/>
        <v>0</v>
      </c>
      <c r="B12" s="10" t="s">
        <v>215</v>
      </c>
      <c r="C12" s="10">
        <f t="shared" si="1"/>
        <v>8</v>
      </c>
      <c r="D12" s="24">
        <v>175</v>
      </c>
      <c r="E12" s="24">
        <v>70</v>
      </c>
      <c r="F12" s="24" t="s">
        <v>110</v>
      </c>
      <c r="G12" s="29" t="s">
        <v>200</v>
      </c>
      <c r="H12" s="26" t="s">
        <v>31</v>
      </c>
      <c r="I12" s="27">
        <v>18</v>
      </c>
      <c r="J12" s="27">
        <v>60</v>
      </c>
      <c r="K12" s="8"/>
    </row>
    <row r="13" spans="1:11" ht="15.75" customHeight="1" x14ac:dyDescent="0.2">
      <c r="A13" s="10" t="b">
        <f t="shared" si="0"/>
        <v>0</v>
      </c>
      <c r="B13" s="10" t="s">
        <v>215</v>
      </c>
      <c r="C13" s="10">
        <f t="shared" si="1"/>
        <v>9</v>
      </c>
      <c r="D13" s="24">
        <v>175</v>
      </c>
      <c r="E13" s="24">
        <v>70</v>
      </c>
      <c r="F13" s="24" t="s">
        <v>110</v>
      </c>
      <c r="G13" s="29" t="s">
        <v>53</v>
      </c>
      <c r="H13" s="32" t="s">
        <v>392</v>
      </c>
      <c r="I13" s="27">
        <v>1460</v>
      </c>
      <c r="J13" s="27">
        <v>5300</v>
      </c>
      <c r="K13" s="8"/>
    </row>
    <row r="14" spans="1:11" ht="15.75" customHeight="1" x14ac:dyDescent="0.2">
      <c r="A14" s="10" t="b">
        <f t="shared" si="0"/>
        <v>0</v>
      </c>
      <c r="B14" s="10" t="s">
        <v>215</v>
      </c>
      <c r="C14" s="10">
        <f t="shared" si="1"/>
        <v>10</v>
      </c>
      <c r="D14" s="24">
        <v>175</v>
      </c>
      <c r="E14" s="24">
        <v>70</v>
      </c>
      <c r="F14" s="24" t="s">
        <v>110</v>
      </c>
      <c r="G14" s="29" t="s">
        <v>151</v>
      </c>
      <c r="H14" s="26" t="s">
        <v>383</v>
      </c>
      <c r="I14" s="27">
        <v>4</v>
      </c>
      <c r="J14" s="27">
        <v>16</v>
      </c>
      <c r="K14" s="8"/>
    </row>
    <row r="15" spans="1:11" ht="15.75" customHeight="1" x14ac:dyDescent="0.2">
      <c r="A15" s="10" t="b">
        <f t="shared" si="0"/>
        <v>0</v>
      </c>
      <c r="B15" s="10" t="s">
        <v>215</v>
      </c>
      <c r="C15" s="28"/>
      <c r="D15" s="28"/>
      <c r="E15" s="28"/>
      <c r="F15" s="28"/>
      <c r="G15" s="28"/>
      <c r="H15" s="28"/>
      <c r="I15" s="28"/>
      <c r="J15" s="28"/>
      <c r="K15" s="9"/>
    </row>
    <row r="16" spans="1:11" ht="15.75" customHeight="1" x14ac:dyDescent="0.2">
      <c r="A16" s="10" t="b">
        <f t="shared" si="0"/>
        <v>0</v>
      </c>
      <c r="B16" s="10" t="s">
        <v>215</v>
      </c>
      <c r="C16" s="10">
        <f>1+C14</f>
        <v>11</v>
      </c>
      <c r="D16" s="24">
        <v>185</v>
      </c>
      <c r="E16" s="24">
        <v>60</v>
      </c>
      <c r="F16" s="24" t="s">
        <v>110</v>
      </c>
      <c r="G16" s="29" t="s">
        <v>155</v>
      </c>
      <c r="H16" s="33"/>
      <c r="I16" s="27">
        <v>8</v>
      </c>
      <c r="J16" s="27">
        <v>32</v>
      </c>
      <c r="K16" s="8"/>
    </row>
    <row r="17" spans="1:11" ht="15.75" customHeight="1" x14ac:dyDescent="0.2">
      <c r="A17" s="10" t="b">
        <f t="shared" si="0"/>
        <v>0</v>
      </c>
      <c r="B17" s="10" t="s">
        <v>215</v>
      </c>
      <c r="C17" s="10">
        <f>1+C16</f>
        <v>12</v>
      </c>
      <c r="D17" s="24">
        <v>185</v>
      </c>
      <c r="E17" s="24">
        <v>65</v>
      </c>
      <c r="F17" s="24" t="s">
        <v>110</v>
      </c>
      <c r="G17" s="29" t="s">
        <v>3</v>
      </c>
      <c r="H17" s="26" t="s">
        <v>218</v>
      </c>
      <c r="I17" s="27">
        <v>3</v>
      </c>
      <c r="J17" s="27">
        <v>8</v>
      </c>
      <c r="K17" s="8"/>
    </row>
    <row r="18" spans="1:11" ht="15.75" customHeight="1" x14ac:dyDescent="0.2">
      <c r="A18" s="10" t="b">
        <f t="shared" si="0"/>
        <v>0</v>
      </c>
      <c r="B18" s="10" t="s">
        <v>215</v>
      </c>
      <c r="C18" s="10">
        <f t="shared" ref="C18:C23" si="2">1+C17</f>
        <v>13</v>
      </c>
      <c r="D18" s="24">
        <v>185</v>
      </c>
      <c r="E18" s="24">
        <v>65</v>
      </c>
      <c r="F18" s="34" t="s">
        <v>111</v>
      </c>
      <c r="G18" s="29" t="s">
        <v>393</v>
      </c>
      <c r="H18" s="26"/>
      <c r="I18" s="27">
        <v>3</v>
      </c>
      <c r="J18" s="27">
        <v>12</v>
      </c>
      <c r="K18" s="8"/>
    </row>
    <row r="19" spans="1:11" ht="15.75" customHeight="1" x14ac:dyDescent="0.2">
      <c r="A19" s="10" t="b">
        <f t="shared" si="0"/>
        <v>0</v>
      </c>
      <c r="B19" s="10" t="s">
        <v>215</v>
      </c>
      <c r="C19" s="10">
        <f t="shared" si="2"/>
        <v>14</v>
      </c>
      <c r="D19" s="24">
        <v>185</v>
      </c>
      <c r="E19" s="24">
        <v>65</v>
      </c>
      <c r="F19" s="24" t="s">
        <v>111</v>
      </c>
      <c r="G19" s="29" t="s">
        <v>6</v>
      </c>
      <c r="H19" s="26" t="s">
        <v>79</v>
      </c>
      <c r="I19" s="27">
        <v>295</v>
      </c>
      <c r="J19" s="27">
        <v>1200</v>
      </c>
      <c r="K19" s="8"/>
    </row>
    <row r="20" spans="1:11" ht="15.75" customHeight="1" x14ac:dyDescent="0.2">
      <c r="A20" s="10" t="b">
        <f t="shared" si="0"/>
        <v>0</v>
      </c>
      <c r="C20" s="10">
        <f t="shared" si="2"/>
        <v>15</v>
      </c>
      <c r="D20" s="24">
        <v>185</v>
      </c>
      <c r="E20" s="24">
        <v>70</v>
      </c>
      <c r="F20" s="24" t="s">
        <v>110</v>
      </c>
      <c r="G20" s="29" t="s">
        <v>57</v>
      </c>
      <c r="H20" s="26" t="s">
        <v>219</v>
      </c>
      <c r="I20" s="27">
        <v>2</v>
      </c>
      <c r="J20" s="27">
        <v>8</v>
      </c>
      <c r="K20" s="8"/>
    </row>
    <row r="21" spans="1:11" ht="15.75" customHeight="1" x14ac:dyDescent="0.2">
      <c r="A21" s="10" t="b">
        <f t="shared" si="0"/>
        <v>0</v>
      </c>
      <c r="B21" s="10" t="s">
        <v>215</v>
      </c>
      <c r="C21" s="10">
        <f t="shared" si="2"/>
        <v>16</v>
      </c>
      <c r="D21" s="24">
        <v>185</v>
      </c>
      <c r="E21" s="24"/>
      <c r="F21" s="24" t="s">
        <v>110</v>
      </c>
      <c r="G21" s="29" t="s">
        <v>382</v>
      </c>
      <c r="H21" s="26" t="s">
        <v>188</v>
      </c>
      <c r="I21" s="27">
        <v>38</v>
      </c>
      <c r="J21" s="27">
        <v>80</v>
      </c>
      <c r="K21" s="8"/>
    </row>
    <row r="22" spans="1:11" ht="15.75" customHeight="1" x14ac:dyDescent="0.2">
      <c r="A22" s="10" t="b">
        <f t="shared" si="0"/>
        <v>0</v>
      </c>
      <c r="B22" s="10" t="s">
        <v>215</v>
      </c>
      <c r="C22" s="10">
        <f t="shared" si="2"/>
        <v>17</v>
      </c>
      <c r="D22" s="24">
        <v>185</v>
      </c>
      <c r="E22" s="24"/>
      <c r="F22" s="24" t="s">
        <v>110</v>
      </c>
      <c r="G22" s="29" t="s">
        <v>220</v>
      </c>
      <c r="H22" s="26"/>
      <c r="I22" s="27">
        <v>1</v>
      </c>
      <c r="J22" s="27">
        <v>5</v>
      </c>
      <c r="K22" s="8"/>
    </row>
    <row r="23" spans="1:11" ht="15.75" customHeight="1" x14ac:dyDescent="0.2">
      <c r="A23" s="10" t="b">
        <f t="shared" si="0"/>
        <v>0</v>
      </c>
      <c r="B23" s="10" t="s">
        <v>215</v>
      </c>
      <c r="C23" s="10">
        <f t="shared" si="2"/>
        <v>18</v>
      </c>
      <c r="D23" s="24">
        <v>185</v>
      </c>
      <c r="E23" s="24"/>
      <c r="F23" s="24" t="s">
        <v>110</v>
      </c>
      <c r="G23" s="29" t="s">
        <v>282</v>
      </c>
      <c r="H23" s="26"/>
      <c r="I23" s="27">
        <v>10</v>
      </c>
      <c r="J23" s="27">
        <v>40</v>
      </c>
      <c r="K23" s="8"/>
    </row>
    <row r="24" spans="1:11" ht="15.75" customHeight="1" x14ac:dyDescent="0.2">
      <c r="A24" s="10" t="b">
        <f t="shared" si="0"/>
        <v>0</v>
      </c>
      <c r="B24" s="10" t="s">
        <v>215</v>
      </c>
      <c r="C24" s="28"/>
      <c r="D24" s="28"/>
      <c r="E24" s="28"/>
      <c r="F24" s="28"/>
      <c r="G24" s="28"/>
      <c r="H24" s="28"/>
      <c r="I24" s="28"/>
      <c r="J24" s="28"/>
      <c r="K24" s="9"/>
    </row>
    <row r="25" spans="1:11" ht="15.75" customHeight="1" x14ac:dyDescent="0.2">
      <c r="A25" s="10" t="b">
        <f t="shared" si="0"/>
        <v>0</v>
      </c>
      <c r="B25" s="10" t="s">
        <v>215</v>
      </c>
      <c r="C25" s="10">
        <f>1+C23</f>
        <v>19</v>
      </c>
      <c r="D25" s="24">
        <v>195</v>
      </c>
      <c r="E25" s="24">
        <v>55</v>
      </c>
      <c r="F25" s="24" t="s">
        <v>112</v>
      </c>
      <c r="G25" s="29" t="s">
        <v>394</v>
      </c>
      <c r="H25" s="26" t="s">
        <v>32</v>
      </c>
      <c r="I25" s="27">
        <v>7</v>
      </c>
      <c r="J25" s="27">
        <v>32</v>
      </c>
      <c r="K25" s="8"/>
    </row>
    <row r="26" spans="1:11" ht="15.75" customHeight="1" x14ac:dyDescent="0.2">
      <c r="A26" s="10" t="b">
        <f t="shared" si="0"/>
        <v>0</v>
      </c>
      <c r="B26" s="10" t="s">
        <v>215</v>
      </c>
      <c r="C26" s="10">
        <f>1+C25</f>
        <v>20</v>
      </c>
      <c r="D26" s="24">
        <v>195</v>
      </c>
      <c r="E26" s="24">
        <v>55</v>
      </c>
      <c r="F26" s="24" t="s">
        <v>111</v>
      </c>
      <c r="G26" s="29" t="s">
        <v>164</v>
      </c>
      <c r="H26" s="26"/>
      <c r="I26" s="27">
        <v>1</v>
      </c>
      <c r="J26" s="27">
        <v>5</v>
      </c>
      <c r="K26" s="8"/>
    </row>
    <row r="27" spans="1:11" ht="15.75" customHeight="1" x14ac:dyDescent="0.2">
      <c r="A27" s="10" t="b">
        <f t="shared" si="0"/>
        <v>0</v>
      </c>
      <c r="B27" s="10" t="s">
        <v>215</v>
      </c>
      <c r="C27" s="10">
        <f>1+C26</f>
        <v>21</v>
      </c>
      <c r="D27" s="24">
        <v>195</v>
      </c>
      <c r="E27" s="24">
        <v>60</v>
      </c>
      <c r="F27" s="24" t="s">
        <v>111</v>
      </c>
      <c r="G27" s="29" t="s">
        <v>2</v>
      </c>
      <c r="H27" s="26" t="s">
        <v>87</v>
      </c>
      <c r="I27" s="27">
        <v>3</v>
      </c>
      <c r="J27" s="27">
        <v>2</v>
      </c>
      <c r="K27" s="8"/>
    </row>
    <row r="28" spans="1:11" ht="15.75" customHeight="1" x14ac:dyDescent="0.2">
      <c r="A28" s="10" t="b">
        <f t="shared" si="0"/>
        <v>0</v>
      </c>
      <c r="B28" s="10" t="s">
        <v>215</v>
      </c>
      <c r="C28" s="10">
        <f t="shared" ref="C28:C42" si="3">1+C27</f>
        <v>22</v>
      </c>
      <c r="D28" s="24">
        <v>195</v>
      </c>
      <c r="E28" s="24">
        <v>60</v>
      </c>
      <c r="F28" s="24" t="s">
        <v>111</v>
      </c>
      <c r="G28" s="29" t="s">
        <v>7</v>
      </c>
      <c r="H28" s="26" t="s">
        <v>221</v>
      </c>
      <c r="I28" s="27">
        <v>5</v>
      </c>
      <c r="J28" s="27">
        <v>20</v>
      </c>
      <c r="K28" s="8"/>
    </row>
    <row r="29" spans="1:11" ht="15.75" customHeight="1" x14ac:dyDescent="0.2">
      <c r="A29" s="10" t="b">
        <f t="shared" si="0"/>
        <v>0</v>
      </c>
      <c r="C29" s="10">
        <f t="shared" si="3"/>
        <v>23</v>
      </c>
      <c r="D29" s="24">
        <v>195</v>
      </c>
      <c r="E29" s="24">
        <v>65</v>
      </c>
      <c r="F29" s="24" t="s">
        <v>111</v>
      </c>
      <c r="G29" s="29" t="s">
        <v>372</v>
      </c>
      <c r="H29" s="32" t="s">
        <v>371</v>
      </c>
      <c r="I29" s="27">
        <v>9</v>
      </c>
      <c r="J29" s="27">
        <v>12</v>
      </c>
      <c r="K29" s="8"/>
    </row>
    <row r="30" spans="1:11" ht="15.75" customHeight="1" x14ac:dyDescent="0.2">
      <c r="A30" s="10" t="b">
        <f t="shared" si="0"/>
        <v>0</v>
      </c>
      <c r="B30" s="10" t="s">
        <v>215</v>
      </c>
      <c r="C30" s="10">
        <f t="shared" si="3"/>
        <v>24</v>
      </c>
      <c r="D30" s="24">
        <v>195</v>
      </c>
      <c r="E30" s="24">
        <v>65</v>
      </c>
      <c r="F30" s="24" t="s">
        <v>111</v>
      </c>
      <c r="G30" s="29" t="s">
        <v>5</v>
      </c>
      <c r="H30" s="26" t="s">
        <v>384</v>
      </c>
      <c r="I30" s="27">
        <v>950</v>
      </c>
      <c r="J30" s="27">
        <v>3000</v>
      </c>
      <c r="K30" s="8"/>
    </row>
    <row r="31" spans="1:11" ht="15.75" customHeight="1" x14ac:dyDescent="0.2">
      <c r="A31" s="10" t="b">
        <f t="shared" si="0"/>
        <v>0</v>
      </c>
      <c r="B31" s="10" t="s">
        <v>215</v>
      </c>
      <c r="C31" s="10">
        <f t="shared" si="3"/>
        <v>25</v>
      </c>
      <c r="D31" s="24">
        <v>195</v>
      </c>
      <c r="E31" s="24">
        <v>65</v>
      </c>
      <c r="F31" s="24" t="s">
        <v>111</v>
      </c>
      <c r="G31" s="29" t="s">
        <v>9</v>
      </c>
      <c r="H31" s="26" t="s">
        <v>223</v>
      </c>
      <c r="I31" s="27">
        <v>173</v>
      </c>
      <c r="J31" s="27">
        <v>650</v>
      </c>
      <c r="K31" s="8"/>
    </row>
    <row r="32" spans="1:11" ht="15.75" customHeight="1" x14ac:dyDescent="0.2">
      <c r="A32" s="10" t="b">
        <f t="shared" si="0"/>
        <v>0</v>
      </c>
      <c r="B32" s="10" t="s">
        <v>215</v>
      </c>
      <c r="C32" s="10">
        <f t="shared" si="3"/>
        <v>26</v>
      </c>
      <c r="D32" s="24">
        <v>195</v>
      </c>
      <c r="E32" s="24">
        <v>65</v>
      </c>
      <c r="F32" s="24" t="s">
        <v>111</v>
      </c>
      <c r="G32" s="29" t="s">
        <v>4</v>
      </c>
      <c r="H32" s="26" t="s">
        <v>395</v>
      </c>
      <c r="I32" s="27">
        <v>2536</v>
      </c>
      <c r="J32" s="27">
        <v>10436</v>
      </c>
      <c r="K32" s="8"/>
    </row>
    <row r="33" spans="1:11" ht="15.75" customHeight="1" x14ac:dyDescent="0.2">
      <c r="A33" s="10" t="b">
        <f t="shared" si="0"/>
        <v>0</v>
      </c>
      <c r="B33" s="10" t="s">
        <v>215</v>
      </c>
      <c r="C33" s="10">
        <f t="shared" si="3"/>
        <v>27</v>
      </c>
      <c r="D33" s="24">
        <v>195</v>
      </c>
      <c r="E33" s="24">
        <v>70</v>
      </c>
      <c r="F33" s="24" t="s">
        <v>111</v>
      </c>
      <c r="G33" s="29" t="s">
        <v>396</v>
      </c>
      <c r="H33" s="26" t="s">
        <v>86</v>
      </c>
      <c r="I33" s="27">
        <v>10</v>
      </c>
      <c r="J33" s="27">
        <v>40</v>
      </c>
      <c r="K33" s="8"/>
    </row>
    <row r="34" spans="1:11" ht="15.75" customHeight="1" x14ac:dyDescent="0.2">
      <c r="A34" s="10" t="b">
        <f t="shared" si="0"/>
        <v>0</v>
      </c>
      <c r="B34" s="10" t="s">
        <v>215</v>
      </c>
      <c r="C34" s="10">
        <f t="shared" si="3"/>
        <v>28</v>
      </c>
      <c r="D34" s="24">
        <v>195</v>
      </c>
      <c r="E34" s="24">
        <v>70</v>
      </c>
      <c r="F34" s="24" t="s">
        <v>111</v>
      </c>
      <c r="G34" s="35" t="s">
        <v>97</v>
      </c>
      <c r="H34" s="26" t="s">
        <v>34</v>
      </c>
      <c r="I34" s="27">
        <v>330</v>
      </c>
      <c r="J34" s="27">
        <v>1320</v>
      </c>
      <c r="K34" s="8"/>
    </row>
    <row r="35" spans="1:11" ht="15.75" customHeight="1" x14ac:dyDescent="0.2">
      <c r="A35" s="10" t="b">
        <f t="shared" si="0"/>
        <v>0</v>
      </c>
      <c r="B35" s="10" t="s">
        <v>215</v>
      </c>
      <c r="C35" s="10">
        <f t="shared" si="3"/>
        <v>29</v>
      </c>
      <c r="D35" s="24">
        <v>195</v>
      </c>
      <c r="E35" s="24">
        <v>70</v>
      </c>
      <c r="F35" s="24" t="s">
        <v>111</v>
      </c>
      <c r="G35" s="29" t="s">
        <v>133</v>
      </c>
      <c r="H35" s="26" t="s">
        <v>35</v>
      </c>
      <c r="I35" s="27">
        <v>8</v>
      </c>
      <c r="J35" s="27">
        <v>32</v>
      </c>
      <c r="K35" s="8"/>
    </row>
    <row r="36" spans="1:11" ht="15.75" customHeight="1" x14ac:dyDescent="0.2">
      <c r="A36" s="10" t="b">
        <f t="shared" si="0"/>
        <v>0</v>
      </c>
      <c r="B36" s="10" t="s">
        <v>215</v>
      </c>
      <c r="C36" s="10">
        <f t="shared" si="3"/>
        <v>30</v>
      </c>
      <c r="D36" s="24">
        <v>195</v>
      </c>
      <c r="E36" s="24">
        <v>70</v>
      </c>
      <c r="F36" s="24" t="s">
        <v>111</v>
      </c>
      <c r="G36" s="29" t="s">
        <v>61</v>
      </c>
      <c r="H36" s="26" t="s">
        <v>77</v>
      </c>
      <c r="I36" s="27">
        <v>2</v>
      </c>
      <c r="J36" s="27">
        <v>10</v>
      </c>
      <c r="K36" s="8"/>
    </row>
    <row r="37" spans="1:11" ht="15.75" customHeight="1" x14ac:dyDescent="0.2">
      <c r="A37" s="10" t="b">
        <f t="shared" si="0"/>
        <v>0</v>
      </c>
      <c r="B37" s="10" t="s">
        <v>215</v>
      </c>
      <c r="C37" s="10">
        <f t="shared" si="3"/>
        <v>31</v>
      </c>
      <c r="D37" s="24">
        <v>195</v>
      </c>
      <c r="E37" s="24">
        <v>70</v>
      </c>
      <c r="F37" s="24" t="s">
        <v>111</v>
      </c>
      <c r="G37" s="29" t="s">
        <v>165</v>
      </c>
      <c r="H37" s="26"/>
      <c r="I37" s="27">
        <v>4</v>
      </c>
      <c r="J37" s="27">
        <v>15</v>
      </c>
      <c r="K37" s="8"/>
    </row>
    <row r="38" spans="1:11" ht="15.75" customHeight="1" x14ac:dyDescent="0.2">
      <c r="A38" s="10" t="b">
        <f t="shared" si="0"/>
        <v>0</v>
      </c>
      <c r="B38" s="10" t="s">
        <v>215</v>
      </c>
      <c r="C38" s="10">
        <f t="shared" si="3"/>
        <v>32</v>
      </c>
      <c r="D38" s="24">
        <v>195</v>
      </c>
      <c r="E38" s="24">
        <v>75</v>
      </c>
      <c r="F38" s="24" t="s">
        <v>112</v>
      </c>
      <c r="G38" s="29" t="s">
        <v>374</v>
      </c>
      <c r="H38" s="26" t="s">
        <v>373</v>
      </c>
      <c r="I38" s="27">
        <v>6</v>
      </c>
      <c r="J38" s="27">
        <v>16</v>
      </c>
      <c r="K38" s="8"/>
    </row>
    <row r="39" spans="1:11" ht="15.75" customHeight="1" x14ac:dyDescent="0.2">
      <c r="A39" s="10" t="b">
        <f t="shared" si="0"/>
        <v>0</v>
      </c>
      <c r="B39" s="10" t="s">
        <v>215</v>
      </c>
      <c r="C39" s="10">
        <f t="shared" si="3"/>
        <v>33</v>
      </c>
      <c r="D39" s="24">
        <v>195</v>
      </c>
      <c r="E39" s="36">
        <v>75</v>
      </c>
      <c r="F39" s="24" t="s">
        <v>112</v>
      </c>
      <c r="G39" s="29" t="s">
        <v>224</v>
      </c>
      <c r="H39" s="37" t="s">
        <v>225</v>
      </c>
      <c r="I39" s="27">
        <v>211</v>
      </c>
      <c r="J39" s="27">
        <v>890</v>
      </c>
      <c r="K39" s="8"/>
    </row>
    <row r="40" spans="1:11" ht="15.75" customHeight="1" x14ac:dyDescent="0.2">
      <c r="A40" s="10" t="b">
        <f t="shared" si="0"/>
        <v>0</v>
      </c>
      <c r="B40" s="10" t="s">
        <v>215</v>
      </c>
      <c r="C40" s="10">
        <f t="shared" si="3"/>
        <v>34</v>
      </c>
      <c r="D40" s="24">
        <v>195</v>
      </c>
      <c r="F40" s="24" t="s">
        <v>110</v>
      </c>
      <c r="G40" s="29" t="s">
        <v>162</v>
      </c>
      <c r="H40" s="26" t="s">
        <v>37</v>
      </c>
      <c r="I40" s="27">
        <v>2</v>
      </c>
      <c r="J40" s="27">
        <v>4</v>
      </c>
      <c r="K40" s="8"/>
    </row>
    <row r="41" spans="1:11" ht="15.75" customHeight="1" x14ac:dyDescent="0.2">
      <c r="A41" s="10" t="b">
        <f t="shared" si="0"/>
        <v>0</v>
      </c>
      <c r="B41" s="10" t="s">
        <v>215</v>
      </c>
      <c r="C41" s="10">
        <f t="shared" si="3"/>
        <v>35</v>
      </c>
      <c r="D41" s="24">
        <v>195</v>
      </c>
      <c r="E41" s="24"/>
      <c r="F41" s="24" t="s">
        <v>110</v>
      </c>
      <c r="G41" s="29" t="s">
        <v>140</v>
      </c>
      <c r="H41" s="33"/>
      <c r="I41" s="27">
        <v>3</v>
      </c>
      <c r="J41" s="27">
        <v>6</v>
      </c>
      <c r="K41" s="8"/>
    </row>
    <row r="42" spans="1:11" ht="15.75" customHeight="1" x14ac:dyDescent="0.2">
      <c r="A42" s="10" t="b">
        <f t="shared" si="0"/>
        <v>0</v>
      </c>
      <c r="B42" s="10" t="s">
        <v>215</v>
      </c>
      <c r="C42" s="10">
        <f t="shared" si="3"/>
        <v>36</v>
      </c>
      <c r="D42" s="24">
        <v>195</v>
      </c>
      <c r="E42" s="24"/>
      <c r="F42" s="24" t="s">
        <v>110</v>
      </c>
      <c r="G42" s="29" t="s">
        <v>195</v>
      </c>
      <c r="H42" s="26" t="s">
        <v>36</v>
      </c>
      <c r="I42" s="27">
        <v>6</v>
      </c>
      <c r="J42" s="27">
        <v>18</v>
      </c>
      <c r="K42" s="8"/>
    </row>
    <row r="43" spans="1:11" ht="15.75" customHeight="1" x14ac:dyDescent="0.2">
      <c r="A43" s="10" t="b">
        <f t="shared" si="0"/>
        <v>0</v>
      </c>
      <c r="B43" s="10" t="s">
        <v>215</v>
      </c>
      <c r="C43" s="28"/>
      <c r="D43" s="28"/>
      <c r="E43" s="28"/>
      <c r="F43" s="28"/>
      <c r="G43" s="28"/>
      <c r="H43" s="28"/>
      <c r="I43" s="28"/>
      <c r="J43" s="28"/>
      <c r="K43" s="9"/>
    </row>
    <row r="44" spans="1:11" ht="15.75" customHeight="1" x14ac:dyDescent="0.2">
      <c r="A44" s="10" t="b">
        <f t="shared" si="0"/>
        <v>0</v>
      </c>
      <c r="B44" s="10" t="s">
        <v>215</v>
      </c>
      <c r="C44" s="38">
        <f>1+C42</f>
        <v>37</v>
      </c>
      <c r="D44" s="36">
        <v>205</v>
      </c>
      <c r="E44" s="36">
        <v>55</v>
      </c>
      <c r="F44" s="36" t="s">
        <v>112</v>
      </c>
      <c r="G44" s="30" t="s">
        <v>64</v>
      </c>
      <c r="H44" s="31" t="s">
        <v>65</v>
      </c>
      <c r="I44" s="27">
        <v>37</v>
      </c>
      <c r="J44" s="27">
        <v>150</v>
      </c>
      <c r="K44" s="8"/>
    </row>
    <row r="45" spans="1:11" ht="15.75" customHeight="1" x14ac:dyDescent="0.2">
      <c r="A45" s="10" t="b">
        <f t="shared" si="0"/>
        <v>0</v>
      </c>
      <c r="B45" s="10" t="s">
        <v>215</v>
      </c>
      <c r="C45" s="38">
        <f>1+C44</f>
        <v>38</v>
      </c>
      <c r="D45" s="36">
        <v>205</v>
      </c>
      <c r="E45" s="36">
        <v>55</v>
      </c>
      <c r="F45" s="36" t="s">
        <v>112</v>
      </c>
      <c r="G45" s="30" t="s">
        <v>11</v>
      </c>
      <c r="H45" s="37" t="s">
        <v>385</v>
      </c>
      <c r="I45" s="27">
        <v>150</v>
      </c>
      <c r="J45" s="27">
        <v>610</v>
      </c>
      <c r="K45" s="8"/>
    </row>
    <row r="46" spans="1:11" ht="15.75" customHeight="1" x14ac:dyDescent="0.2">
      <c r="A46" s="10" t="b">
        <f t="shared" si="0"/>
        <v>0</v>
      </c>
      <c r="B46" s="10" t="s">
        <v>215</v>
      </c>
      <c r="C46" s="38">
        <f t="shared" ref="C46:C58" si="4">1+C45</f>
        <v>39</v>
      </c>
      <c r="D46" s="36">
        <v>205</v>
      </c>
      <c r="E46" s="36">
        <v>55</v>
      </c>
      <c r="F46" s="36" t="s">
        <v>112</v>
      </c>
      <c r="G46" s="30" t="s">
        <v>227</v>
      </c>
      <c r="H46" s="31" t="s">
        <v>39</v>
      </c>
      <c r="I46" s="27">
        <v>10</v>
      </c>
      <c r="J46" s="27">
        <v>40</v>
      </c>
      <c r="K46" s="8"/>
    </row>
    <row r="47" spans="1:11" ht="15.75" customHeight="1" x14ac:dyDescent="0.2">
      <c r="A47" s="10" t="b">
        <f t="shared" si="0"/>
        <v>0</v>
      </c>
      <c r="B47" s="10" t="s">
        <v>215</v>
      </c>
      <c r="C47" s="38">
        <f t="shared" si="4"/>
        <v>40</v>
      </c>
      <c r="D47" s="36">
        <v>205</v>
      </c>
      <c r="E47" s="36">
        <v>60</v>
      </c>
      <c r="F47" s="36" t="s">
        <v>112</v>
      </c>
      <c r="G47" s="30" t="s">
        <v>12</v>
      </c>
      <c r="H47" s="31" t="s">
        <v>38</v>
      </c>
      <c r="I47" s="27">
        <v>13</v>
      </c>
      <c r="J47" s="27">
        <v>70</v>
      </c>
      <c r="K47" s="8"/>
    </row>
    <row r="48" spans="1:11" ht="15.75" customHeight="1" x14ac:dyDescent="0.2">
      <c r="A48" s="10" t="b">
        <f t="shared" si="0"/>
        <v>0</v>
      </c>
      <c r="B48" s="10" t="s">
        <v>215</v>
      </c>
      <c r="C48" s="38">
        <f t="shared" si="4"/>
        <v>41</v>
      </c>
      <c r="D48" s="36">
        <v>205</v>
      </c>
      <c r="E48" s="36">
        <v>60</v>
      </c>
      <c r="F48" s="36" t="s">
        <v>112</v>
      </c>
      <c r="G48" s="30" t="s">
        <v>10</v>
      </c>
      <c r="H48" s="37" t="s">
        <v>228</v>
      </c>
      <c r="I48" s="27">
        <v>574</v>
      </c>
      <c r="J48" s="27">
        <v>2270</v>
      </c>
      <c r="K48" s="8"/>
    </row>
    <row r="49" spans="1:11" ht="15.75" customHeight="1" x14ac:dyDescent="0.2">
      <c r="A49" s="10" t="b">
        <f t="shared" si="0"/>
        <v>0</v>
      </c>
      <c r="B49" s="10" t="s">
        <v>215</v>
      </c>
      <c r="C49" s="38">
        <f t="shared" si="4"/>
        <v>42</v>
      </c>
      <c r="D49" s="36">
        <v>205</v>
      </c>
      <c r="E49" s="36">
        <v>65</v>
      </c>
      <c r="F49" s="36" t="s">
        <v>111</v>
      </c>
      <c r="G49" s="30" t="s">
        <v>13</v>
      </c>
      <c r="H49" s="31" t="s">
        <v>229</v>
      </c>
      <c r="I49" s="27">
        <v>178</v>
      </c>
      <c r="J49" s="27">
        <v>732</v>
      </c>
      <c r="K49" s="8"/>
    </row>
    <row r="50" spans="1:11" ht="15.75" customHeight="1" x14ac:dyDescent="0.2">
      <c r="A50" s="10" t="b">
        <f t="shared" si="0"/>
        <v>0</v>
      </c>
      <c r="B50" s="10" t="s">
        <v>215</v>
      </c>
      <c r="C50" s="38">
        <f t="shared" si="4"/>
        <v>43</v>
      </c>
      <c r="D50" s="36">
        <v>205</v>
      </c>
      <c r="E50" s="36">
        <v>65</v>
      </c>
      <c r="F50" s="36" t="s">
        <v>112</v>
      </c>
      <c r="G50" s="30" t="s">
        <v>147</v>
      </c>
      <c r="H50" s="31" t="s">
        <v>230</v>
      </c>
      <c r="I50" s="27">
        <v>144</v>
      </c>
      <c r="J50" s="27">
        <v>507</v>
      </c>
      <c r="K50" s="8"/>
    </row>
    <row r="51" spans="1:11" ht="15.75" customHeight="1" x14ac:dyDescent="0.2">
      <c r="A51" s="10" t="b">
        <f t="shared" si="0"/>
        <v>0</v>
      </c>
      <c r="B51" s="10" t="s">
        <v>215</v>
      </c>
      <c r="C51" s="38">
        <f t="shared" si="4"/>
        <v>44</v>
      </c>
      <c r="D51" s="36">
        <v>205</v>
      </c>
      <c r="E51" s="36">
        <v>70</v>
      </c>
      <c r="F51" s="36" t="s">
        <v>111</v>
      </c>
      <c r="G51" s="30" t="s">
        <v>134</v>
      </c>
      <c r="H51" s="31" t="s">
        <v>170</v>
      </c>
      <c r="I51" s="27">
        <v>6</v>
      </c>
      <c r="J51" s="27">
        <v>24</v>
      </c>
      <c r="K51" s="8"/>
    </row>
    <row r="52" spans="1:11" ht="15.75" customHeight="1" x14ac:dyDescent="0.2">
      <c r="A52" s="10" t="b">
        <f t="shared" si="0"/>
        <v>0</v>
      </c>
      <c r="B52" s="10" t="s">
        <v>215</v>
      </c>
      <c r="C52" s="38">
        <f t="shared" si="4"/>
        <v>45</v>
      </c>
      <c r="D52" s="36">
        <v>205</v>
      </c>
      <c r="E52" s="36">
        <v>70</v>
      </c>
      <c r="F52" s="36" t="s">
        <v>111</v>
      </c>
      <c r="G52" s="30" t="s">
        <v>161</v>
      </c>
      <c r="H52" s="31"/>
      <c r="I52" s="27">
        <v>1</v>
      </c>
      <c r="J52" s="27">
        <v>4</v>
      </c>
      <c r="K52" s="8"/>
    </row>
    <row r="53" spans="1:11" ht="15.75" customHeight="1" x14ac:dyDescent="0.2">
      <c r="A53" s="10" t="b">
        <f t="shared" si="0"/>
        <v>0</v>
      </c>
      <c r="B53" s="10" t="s">
        <v>215</v>
      </c>
      <c r="C53" s="38">
        <f t="shared" si="4"/>
        <v>46</v>
      </c>
      <c r="D53" s="36">
        <v>205</v>
      </c>
      <c r="E53" s="36">
        <v>75</v>
      </c>
      <c r="F53" s="36" t="s">
        <v>110</v>
      </c>
      <c r="G53" s="29" t="s">
        <v>231</v>
      </c>
      <c r="H53" s="31"/>
      <c r="I53" s="27">
        <v>1</v>
      </c>
      <c r="J53" s="27">
        <v>4</v>
      </c>
      <c r="K53" s="8"/>
    </row>
    <row r="54" spans="1:11" ht="15.75" customHeight="1" x14ac:dyDescent="0.2">
      <c r="A54" s="10" t="b">
        <f t="shared" si="0"/>
        <v>0</v>
      </c>
      <c r="B54" s="10" t="s">
        <v>215</v>
      </c>
      <c r="C54" s="38">
        <f t="shared" si="4"/>
        <v>47</v>
      </c>
      <c r="D54" s="36">
        <v>205</v>
      </c>
      <c r="E54" s="36">
        <v>80</v>
      </c>
      <c r="F54" s="36" t="s">
        <v>112</v>
      </c>
      <c r="G54" s="29" t="s">
        <v>129</v>
      </c>
      <c r="H54" s="31"/>
      <c r="I54" s="27">
        <v>3</v>
      </c>
      <c r="J54" s="27">
        <v>12</v>
      </c>
      <c r="K54" s="8"/>
    </row>
    <row r="55" spans="1:11" ht="15.75" customHeight="1" x14ac:dyDescent="0.2">
      <c r="A55" s="10" t="b">
        <f t="shared" si="0"/>
        <v>0</v>
      </c>
      <c r="B55" s="10" t="s">
        <v>215</v>
      </c>
      <c r="C55" s="38">
        <f t="shared" si="4"/>
        <v>48</v>
      </c>
      <c r="D55" s="24">
        <v>205</v>
      </c>
      <c r="E55" s="24">
        <v>80</v>
      </c>
      <c r="F55" s="36" t="s">
        <v>112</v>
      </c>
      <c r="G55" s="29" t="s">
        <v>59</v>
      </c>
      <c r="H55" s="31"/>
      <c r="I55" s="27">
        <v>1</v>
      </c>
      <c r="J55" s="27">
        <v>5</v>
      </c>
      <c r="K55" s="8"/>
    </row>
    <row r="56" spans="1:11" ht="15.75" customHeight="1" x14ac:dyDescent="0.2">
      <c r="A56" s="10" t="b">
        <f t="shared" si="0"/>
        <v>0</v>
      </c>
      <c r="C56" s="38">
        <f t="shared" si="4"/>
        <v>49</v>
      </c>
      <c r="D56" s="24">
        <v>205</v>
      </c>
      <c r="E56" s="24"/>
      <c r="F56" s="36" t="s">
        <v>112</v>
      </c>
      <c r="G56" s="29" t="s">
        <v>135</v>
      </c>
      <c r="H56" s="31" t="s">
        <v>232</v>
      </c>
      <c r="I56" s="27">
        <v>104</v>
      </c>
      <c r="J56" s="27">
        <v>400</v>
      </c>
      <c r="K56" s="8"/>
    </row>
    <row r="57" spans="1:11" ht="15.75" customHeight="1" x14ac:dyDescent="0.2">
      <c r="A57" s="10" t="b">
        <f t="shared" si="0"/>
        <v>0</v>
      </c>
      <c r="B57" s="38" t="s">
        <v>215</v>
      </c>
      <c r="C57" s="38">
        <f t="shared" si="4"/>
        <v>50</v>
      </c>
      <c r="D57" s="24">
        <v>205</v>
      </c>
      <c r="E57" s="24"/>
      <c r="F57" s="36" t="s">
        <v>112</v>
      </c>
      <c r="G57" s="29" t="s">
        <v>233</v>
      </c>
      <c r="H57" s="31" t="s">
        <v>376</v>
      </c>
      <c r="I57" s="27">
        <v>10</v>
      </c>
      <c r="J57" s="27">
        <v>50</v>
      </c>
      <c r="K57" s="8"/>
    </row>
    <row r="58" spans="1:11" ht="15.75" customHeight="1" x14ac:dyDescent="0.2">
      <c r="A58" s="10" t="b">
        <f t="shared" si="0"/>
        <v>0</v>
      </c>
      <c r="B58" s="38" t="s">
        <v>215</v>
      </c>
      <c r="C58" s="38">
        <f t="shared" si="4"/>
        <v>51</v>
      </c>
      <c r="D58" s="24">
        <v>205</v>
      </c>
      <c r="E58" s="36"/>
      <c r="F58" s="36" t="s">
        <v>112</v>
      </c>
      <c r="G58" s="30" t="s">
        <v>226</v>
      </c>
      <c r="H58" s="31" t="s">
        <v>377</v>
      </c>
      <c r="I58" s="27">
        <v>22</v>
      </c>
      <c r="J58" s="27">
        <v>120</v>
      </c>
      <c r="K58" s="8"/>
    </row>
    <row r="59" spans="1:11" ht="15.75" customHeight="1" x14ac:dyDescent="0.2">
      <c r="A59" s="10" t="b">
        <f t="shared" si="0"/>
        <v>0</v>
      </c>
      <c r="B59" s="38" t="s">
        <v>215</v>
      </c>
      <c r="C59" s="28"/>
      <c r="D59" s="28"/>
      <c r="E59" s="28"/>
      <c r="F59" s="28"/>
      <c r="G59" s="28"/>
      <c r="H59" s="28"/>
      <c r="I59" s="28"/>
      <c r="J59" s="28"/>
      <c r="K59" s="9"/>
    </row>
    <row r="60" spans="1:11" ht="15.75" customHeight="1" x14ac:dyDescent="0.2">
      <c r="A60" s="10" t="b">
        <f t="shared" si="0"/>
        <v>0</v>
      </c>
      <c r="B60" s="38" t="s">
        <v>215</v>
      </c>
      <c r="C60" s="38">
        <f>1+C58</f>
        <v>52</v>
      </c>
      <c r="D60" s="24">
        <v>215</v>
      </c>
      <c r="E60" s="24">
        <v>45</v>
      </c>
      <c r="F60" s="34" t="s">
        <v>113</v>
      </c>
      <c r="G60" s="30" t="s">
        <v>63</v>
      </c>
      <c r="H60" s="31"/>
      <c r="I60" s="27">
        <v>7</v>
      </c>
      <c r="J60" s="27">
        <v>28</v>
      </c>
      <c r="K60" s="8"/>
    </row>
    <row r="61" spans="1:11" ht="15.75" customHeight="1" x14ac:dyDescent="0.2">
      <c r="A61" s="10" t="b">
        <f t="shared" si="0"/>
        <v>0</v>
      </c>
      <c r="B61" s="38" t="s">
        <v>215</v>
      </c>
      <c r="C61" s="38">
        <f>1+C60</f>
        <v>53</v>
      </c>
      <c r="D61" s="24">
        <v>215</v>
      </c>
      <c r="E61" s="24">
        <v>50</v>
      </c>
      <c r="F61" s="24" t="s">
        <v>113</v>
      </c>
      <c r="G61" s="30" t="s">
        <v>168</v>
      </c>
      <c r="H61" s="31"/>
      <c r="I61" s="27">
        <v>2</v>
      </c>
      <c r="J61" s="27">
        <v>8</v>
      </c>
      <c r="K61" s="8"/>
    </row>
    <row r="62" spans="1:11" ht="15.75" customHeight="1" x14ac:dyDescent="0.2">
      <c r="A62" s="10" t="b">
        <f t="shared" si="0"/>
        <v>0</v>
      </c>
      <c r="B62" s="38" t="s">
        <v>215</v>
      </c>
      <c r="C62" s="38">
        <f t="shared" ref="C62:C84" si="5">1+C61</f>
        <v>54</v>
      </c>
      <c r="D62" s="24">
        <v>215</v>
      </c>
      <c r="E62" s="24">
        <v>50</v>
      </c>
      <c r="F62" s="24" t="s">
        <v>113</v>
      </c>
      <c r="G62" s="30" t="s">
        <v>89</v>
      </c>
      <c r="H62" s="31" t="s">
        <v>33</v>
      </c>
      <c r="I62" s="27">
        <v>10</v>
      </c>
      <c r="J62" s="27">
        <v>40</v>
      </c>
      <c r="K62" s="8"/>
    </row>
    <row r="63" spans="1:11" ht="15.75" customHeight="1" x14ac:dyDescent="0.2">
      <c r="A63" s="10" t="b">
        <f t="shared" si="0"/>
        <v>1</v>
      </c>
      <c r="B63" s="38" t="s">
        <v>215</v>
      </c>
      <c r="C63" s="38">
        <f t="shared" si="5"/>
        <v>55</v>
      </c>
      <c r="D63" s="24">
        <v>215</v>
      </c>
      <c r="E63" s="24">
        <v>55</v>
      </c>
      <c r="F63" s="24" t="s">
        <v>110</v>
      </c>
      <c r="G63" s="30" t="s">
        <v>141</v>
      </c>
      <c r="H63" s="31" t="s">
        <v>33</v>
      </c>
      <c r="I63" s="27">
        <v>10</v>
      </c>
      <c r="J63" s="27">
        <v>40</v>
      </c>
      <c r="K63" s="8"/>
    </row>
    <row r="64" spans="1:11" ht="15.75" customHeight="1" x14ac:dyDescent="0.2">
      <c r="A64" s="10" t="b">
        <f t="shared" si="0"/>
        <v>0</v>
      </c>
      <c r="B64" s="38" t="s">
        <v>215</v>
      </c>
      <c r="C64" s="38">
        <f t="shared" si="5"/>
        <v>56</v>
      </c>
      <c r="D64" s="24">
        <v>215</v>
      </c>
      <c r="E64" s="24">
        <v>55</v>
      </c>
      <c r="F64" s="24" t="s">
        <v>112</v>
      </c>
      <c r="G64" s="30" t="s">
        <v>17</v>
      </c>
      <c r="H64" s="31" t="s">
        <v>69</v>
      </c>
      <c r="I64" s="27">
        <v>48</v>
      </c>
      <c r="J64" s="27">
        <v>192</v>
      </c>
      <c r="K64" s="8"/>
    </row>
    <row r="65" spans="1:11" ht="15.75" customHeight="1" x14ac:dyDescent="0.2">
      <c r="A65" s="10" t="b">
        <f t="shared" si="0"/>
        <v>0</v>
      </c>
      <c r="B65" s="38" t="s">
        <v>215</v>
      </c>
      <c r="C65" s="38">
        <f t="shared" si="5"/>
        <v>57</v>
      </c>
      <c r="D65" s="24">
        <v>215</v>
      </c>
      <c r="E65" s="24">
        <v>60</v>
      </c>
      <c r="F65" s="24" t="s">
        <v>112</v>
      </c>
      <c r="G65" s="30" t="s">
        <v>95</v>
      </c>
      <c r="H65" s="31" t="s">
        <v>96</v>
      </c>
      <c r="I65" s="27">
        <v>100</v>
      </c>
      <c r="J65" s="27">
        <v>400</v>
      </c>
      <c r="K65" s="8"/>
    </row>
    <row r="66" spans="1:11" ht="15.75" customHeight="1" x14ac:dyDescent="0.2">
      <c r="A66" s="10" t="b">
        <f t="shared" si="0"/>
        <v>0</v>
      </c>
      <c r="B66" s="38" t="s">
        <v>215</v>
      </c>
      <c r="C66" s="38">
        <f t="shared" si="5"/>
        <v>58</v>
      </c>
      <c r="D66" s="24">
        <v>215</v>
      </c>
      <c r="E66" s="24">
        <v>60</v>
      </c>
      <c r="F66" s="24" t="s">
        <v>112</v>
      </c>
      <c r="G66" s="30" t="s">
        <v>163</v>
      </c>
      <c r="H66" s="31" t="s">
        <v>67</v>
      </c>
      <c r="I66" s="27">
        <v>1</v>
      </c>
      <c r="J66" s="27">
        <v>4</v>
      </c>
      <c r="K66" s="8"/>
    </row>
    <row r="67" spans="1:11" ht="15.75" customHeight="1" x14ac:dyDescent="0.2">
      <c r="A67" s="10" t="b">
        <f t="shared" si="0"/>
        <v>0</v>
      </c>
      <c r="B67" s="38" t="s">
        <v>215</v>
      </c>
      <c r="C67" s="38">
        <f t="shared" si="5"/>
        <v>59</v>
      </c>
      <c r="D67" s="24">
        <v>215</v>
      </c>
      <c r="E67" s="24">
        <v>60</v>
      </c>
      <c r="F67" s="24" t="s">
        <v>113</v>
      </c>
      <c r="G67" s="30" t="s">
        <v>178</v>
      </c>
      <c r="H67" s="31" t="s">
        <v>240</v>
      </c>
      <c r="I67" s="27">
        <v>10</v>
      </c>
      <c r="J67" s="27">
        <v>40</v>
      </c>
      <c r="K67" s="8"/>
    </row>
    <row r="68" spans="1:11" ht="15.75" customHeight="1" x14ac:dyDescent="0.2">
      <c r="A68" s="10" t="b">
        <f t="shared" ref="A68:A131" si="6">COUNTIF($G:$G,G68)&gt;1</f>
        <v>0</v>
      </c>
      <c r="B68" s="38" t="s">
        <v>215</v>
      </c>
      <c r="C68" s="38">
        <f t="shared" si="5"/>
        <v>60</v>
      </c>
      <c r="D68" s="24">
        <v>215</v>
      </c>
      <c r="E68" s="24">
        <v>65</v>
      </c>
      <c r="F68" s="24" t="s">
        <v>111</v>
      </c>
      <c r="G68" s="29" t="s">
        <v>8</v>
      </c>
      <c r="H68" s="39" t="s">
        <v>85</v>
      </c>
      <c r="I68" s="27">
        <v>1</v>
      </c>
      <c r="J68" s="27">
        <v>7</v>
      </c>
      <c r="K68" s="8"/>
    </row>
    <row r="69" spans="1:11" ht="15.75" customHeight="1" x14ac:dyDescent="0.2">
      <c r="A69" s="10" t="b">
        <f t="shared" si="6"/>
        <v>0</v>
      </c>
      <c r="B69" s="38" t="s">
        <v>215</v>
      </c>
      <c r="C69" s="38">
        <f t="shared" si="5"/>
        <v>61</v>
      </c>
      <c r="D69" s="24">
        <v>215</v>
      </c>
      <c r="E69" s="24">
        <v>65</v>
      </c>
      <c r="F69" s="24" t="s">
        <v>112</v>
      </c>
      <c r="G69" s="29" t="s">
        <v>397</v>
      </c>
      <c r="H69" s="39" t="s">
        <v>41</v>
      </c>
      <c r="I69" s="27">
        <v>26</v>
      </c>
      <c r="J69" s="27">
        <v>131</v>
      </c>
      <c r="K69" s="8"/>
    </row>
    <row r="70" spans="1:11" ht="15.75" customHeight="1" x14ac:dyDescent="0.2">
      <c r="A70" s="10" t="b">
        <f t="shared" si="6"/>
        <v>0</v>
      </c>
      <c r="B70" s="38" t="s">
        <v>215</v>
      </c>
      <c r="C70" s="38">
        <f t="shared" si="5"/>
        <v>62</v>
      </c>
      <c r="D70" s="24">
        <v>215</v>
      </c>
      <c r="E70" s="24">
        <v>65</v>
      </c>
      <c r="F70" s="24" t="s">
        <v>112</v>
      </c>
      <c r="G70" s="29" t="s">
        <v>16</v>
      </c>
      <c r="H70" s="26" t="s">
        <v>386</v>
      </c>
      <c r="I70" s="27">
        <v>20</v>
      </c>
      <c r="J70" s="27">
        <v>80</v>
      </c>
      <c r="K70" s="8"/>
    </row>
    <row r="71" spans="1:11" ht="15.75" customHeight="1" x14ac:dyDescent="0.2">
      <c r="A71" s="10" t="b">
        <f t="shared" si="6"/>
        <v>0</v>
      </c>
      <c r="B71" s="38" t="s">
        <v>215</v>
      </c>
      <c r="C71" s="38">
        <f t="shared" si="5"/>
        <v>63</v>
      </c>
      <c r="D71" s="24">
        <v>215</v>
      </c>
      <c r="E71" s="24">
        <v>65</v>
      </c>
      <c r="F71" s="24" t="s">
        <v>112</v>
      </c>
      <c r="G71" s="30" t="s">
        <v>146</v>
      </c>
      <c r="H71" s="40"/>
      <c r="I71" s="27">
        <v>7</v>
      </c>
      <c r="J71" s="27">
        <v>32</v>
      </c>
      <c r="K71" s="8"/>
    </row>
    <row r="72" spans="1:11" ht="15.75" customHeight="1" x14ac:dyDescent="0.2">
      <c r="A72" s="10" t="b">
        <f t="shared" si="6"/>
        <v>0</v>
      </c>
      <c r="B72" s="38" t="s">
        <v>215</v>
      </c>
      <c r="C72" s="38">
        <f t="shared" si="5"/>
        <v>64</v>
      </c>
      <c r="D72" s="24">
        <v>215</v>
      </c>
      <c r="E72" s="24">
        <v>65</v>
      </c>
      <c r="F72" s="24" t="s">
        <v>112</v>
      </c>
      <c r="G72" s="30" t="s">
        <v>143</v>
      </c>
      <c r="H72" s="40" t="s">
        <v>234</v>
      </c>
      <c r="I72" s="27">
        <v>130</v>
      </c>
      <c r="J72" s="27">
        <v>540</v>
      </c>
      <c r="K72" s="8"/>
    </row>
    <row r="73" spans="1:11" ht="15.75" customHeight="1" x14ac:dyDescent="0.2">
      <c r="A73" s="10" t="b">
        <f t="shared" si="6"/>
        <v>0</v>
      </c>
      <c r="B73" s="38" t="s">
        <v>215</v>
      </c>
      <c r="C73" s="38">
        <f t="shared" si="5"/>
        <v>65</v>
      </c>
      <c r="D73" s="36">
        <v>215</v>
      </c>
      <c r="E73" s="36">
        <v>65</v>
      </c>
      <c r="F73" s="36" t="s">
        <v>112</v>
      </c>
      <c r="G73" s="30" t="s">
        <v>201</v>
      </c>
      <c r="H73" s="40" t="s">
        <v>234</v>
      </c>
      <c r="I73" s="27">
        <v>13</v>
      </c>
      <c r="J73" s="41">
        <v>44</v>
      </c>
      <c r="K73" s="8"/>
    </row>
    <row r="74" spans="1:11" ht="15.75" customHeight="1" x14ac:dyDescent="0.2">
      <c r="A74" s="10" t="b">
        <f t="shared" si="6"/>
        <v>0</v>
      </c>
      <c r="B74" s="38" t="s">
        <v>215</v>
      </c>
      <c r="C74" s="38">
        <f t="shared" si="5"/>
        <v>66</v>
      </c>
      <c r="D74" s="24">
        <v>215</v>
      </c>
      <c r="E74" s="24">
        <v>65</v>
      </c>
      <c r="F74" s="24" t="s">
        <v>112</v>
      </c>
      <c r="G74" s="30" t="s">
        <v>398</v>
      </c>
      <c r="H74" s="40"/>
      <c r="I74" s="27">
        <v>4</v>
      </c>
      <c r="J74" s="27">
        <v>5</v>
      </c>
      <c r="K74" s="8"/>
    </row>
    <row r="75" spans="1:11" ht="15.75" customHeight="1" x14ac:dyDescent="0.2">
      <c r="A75" s="10" t="b">
        <f t="shared" si="6"/>
        <v>0</v>
      </c>
      <c r="B75" s="38" t="s">
        <v>215</v>
      </c>
      <c r="C75" s="38">
        <f t="shared" si="5"/>
        <v>67</v>
      </c>
      <c r="D75" s="24">
        <v>215</v>
      </c>
      <c r="E75" s="24">
        <v>70</v>
      </c>
      <c r="F75" s="24" t="s">
        <v>111</v>
      </c>
      <c r="G75" s="30" t="s">
        <v>149</v>
      </c>
      <c r="H75" s="40" t="s">
        <v>40</v>
      </c>
      <c r="I75" s="27">
        <v>20</v>
      </c>
      <c r="J75" s="27">
        <v>80</v>
      </c>
      <c r="K75" s="8"/>
    </row>
    <row r="76" spans="1:11" ht="15.75" customHeight="1" x14ac:dyDescent="0.2">
      <c r="A76" s="10" t="b">
        <f t="shared" si="6"/>
        <v>0</v>
      </c>
      <c r="B76" s="38" t="s">
        <v>215</v>
      </c>
      <c r="C76" s="38">
        <f t="shared" si="5"/>
        <v>68</v>
      </c>
      <c r="D76" s="24">
        <v>215</v>
      </c>
      <c r="E76" s="24">
        <v>70</v>
      </c>
      <c r="F76" s="24" t="s">
        <v>111</v>
      </c>
      <c r="G76" s="30" t="s">
        <v>235</v>
      </c>
      <c r="H76" s="40" t="s">
        <v>380</v>
      </c>
      <c r="I76" s="27">
        <v>10</v>
      </c>
      <c r="J76" s="27">
        <v>40</v>
      </c>
      <c r="K76" s="8"/>
    </row>
    <row r="77" spans="1:11" ht="15.75" customHeight="1" x14ac:dyDescent="0.2">
      <c r="A77" s="10" t="b">
        <f t="shared" si="6"/>
        <v>0</v>
      </c>
      <c r="B77" s="28"/>
      <c r="C77" s="38">
        <f t="shared" si="5"/>
        <v>69</v>
      </c>
      <c r="D77" s="24">
        <v>215</v>
      </c>
      <c r="E77" s="24">
        <v>75</v>
      </c>
      <c r="F77" s="24" t="s">
        <v>112</v>
      </c>
      <c r="G77" s="29" t="s">
        <v>148</v>
      </c>
      <c r="H77" s="26" t="s">
        <v>237</v>
      </c>
      <c r="I77" s="27">
        <v>148</v>
      </c>
      <c r="J77" s="27">
        <v>580</v>
      </c>
      <c r="K77" s="8"/>
    </row>
    <row r="78" spans="1:11" ht="15.75" customHeight="1" x14ac:dyDescent="0.2">
      <c r="A78" s="10" t="b">
        <f t="shared" si="6"/>
        <v>0</v>
      </c>
      <c r="B78" s="38" t="s">
        <v>215</v>
      </c>
      <c r="C78" s="38">
        <f t="shared" si="5"/>
        <v>70</v>
      </c>
      <c r="D78" s="24">
        <v>215</v>
      </c>
      <c r="E78" s="24">
        <v>75</v>
      </c>
      <c r="F78" s="24" t="s">
        <v>112</v>
      </c>
      <c r="G78" s="29" t="s">
        <v>15</v>
      </c>
      <c r="H78" s="26" t="s">
        <v>88</v>
      </c>
      <c r="I78" s="27">
        <v>82</v>
      </c>
      <c r="J78" s="27">
        <v>350</v>
      </c>
      <c r="K78" s="8"/>
    </row>
    <row r="79" spans="1:11" ht="15.75" customHeight="1" x14ac:dyDescent="0.2">
      <c r="A79" s="10" t="b">
        <f t="shared" si="6"/>
        <v>0</v>
      </c>
      <c r="B79" s="38" t="s">
        <v>215</v>
      </c>
      <c r="C79" s="38">
        <f t="shared" si="5"/>
        <v>71</v>
      </c>
      <c r="D79" s="24">
        <v>215</v>
      </c>
      <c r="E79" s="24">
        <v>75</v>
      </c>
      <c r="F79" s="24" t="s">
        <v>115</v>
      </c>
      <c r="G79" s="29" t="s">
        <v>238</v>
      </c>
      <c r="H79" s="26" t="s">
        <v>42</v>
      </c>
      <c r="I79" s="27">
        <v>2</v>
      </c>
      <c r="J79" s="27">
        <v>10</v>
      </c>
      <c r="K79" s="8"/>
    </row>
    <row r="80" spans="1:11" ht="15.75" customHeight="1" x14ac:dyDescent="0.2">
      <c r="A80" s="10" t="b">
        <f t="shared" si="6"/>
        <v>0</v>
      </c>
      <c r="B80" s="38" t="s">
        <v>215</v>
      </c>
      <c r="C80" s="38">
        <f t="shared" si="5"/>
        <v>72</v>
      </c>
      <c r="D80" s="24">
        <v>215</v>
      </c>
      <c r="E80" s="24">
        <v>75</v>
      </c>
      <c r="F80" s="24" t="s">
        <v>115</v>
      </c>
      <c r="G80" s="29" t="s">
        <v>236</v>
      </c>
      <c r="H80" s="26"/>
      <c r="I80" s="27">
        <v>1</v>
      </c>
      <c r="J80" s="27">
        <v>2</v>
      </c>
      <c r="K80" s="8"/>
    </row>
    <row r="81" spans="1:11" ht="15.75" customHeight="1" x14ac:dyDescent="0.2">
      <c r="A81" s="10" t="b">
        <f t="shared" si="6"/>
        <v>0</v>
      </c>
      <c r="B81" s="38" t="s">
        <v>215</v>
      </c>
      <c r="C81" s="38">
        <f t="shared" si="5"/>
        <v>73</v>
      </c>
      <c r="D81" s="24">
        <v>215</v>
      </c>
      <c r="E81" s="24">
        <v>85</v>
      </c>
      <c r="F81" s="24" t="s">
        <v>112</v>
      </c>
      <c r="G81" s="25" t="s">
        <v>203</v>
      </c>
      <c r="H81" s="26" t="s">
        <v>182</v>
      </c>
      <c r="I81" s="27">
        <v>6</v>
      </c>
      <c r="J81" s="27">
        <v>24</v>
      </c>
      <c r="K81" s="8"/>
    </row>
    <row r="82" spans="1:11" ht="15.75" customHeight="1" x14ac:dyDescent="0.2">
      <c r="A82" s="10" t="b">
        <f t="shared" si="6"/>
        <v>0</v>
      </c>
      <c r="B82" s="38" t="s">
        <v>215</v>
      </c>
      <c r="C82" s="38">
        <f t="shared" si="5"/>
        <v>74</v>
      </c>
      <c r="D82" s="24">
        <v>215</v>
      </c>
      <c r="E82" s="24">
        <v>85</v>
      </c>
      <c r="F82" s="24" t="s">
        <v>112</v>
      </c>
      <c r="G82" s="29" t="s">
        <v>239</v>
      </c>
      <c r="H82" s="26" t="s">
        <v>241</v>
      </c>
      <c r="I82" s="27">
        <v>4</v>
      </c>
      <c r="J82" s="27">
        <v>20</v>
      </c>
      <c r="K82" s="8"/>
    </row>
    <row r="83" spans="1:11" ht="15.75" customHeight="1" x14ac:dyDescent="0.2">
      <c r="A83" s="10" t="b">
        <f t="shared" si="6"/>
        <v>0</v>
      </c>
      <c r="B83" s="38" t="s">
        <v>215</v>
      </c>
      <c r="C83" s="38">
        <f t="shared" si="5"/>
        <v>75</v>
      </c>
      <c r="D83" s="24">
        <v>215</v>
      </c>
      <c r="E83" s="24">
        <v>85</v>
      </c>
      <c r="F83" s="24" t="s">
        <v>112</v>
      </c>
      <c r="G83" s="29" t="s">
        <v>75</v>
      </c>
      <c r="H83" s="26" t="s">
        <v>76</v>
      </c>
      <c r="I83" s="27">
        <v>31</v>
      </c>
      <c r="J83" s="27">
        <v>150</v>
      </c>
      <c r="K83" s="8"/>
    </row>
    <row r="84" spans="1:11" ht="15.75" customHeight="1" x14ac:dyDescent="0.2">
      <c r="A84" s="10" t="b">
        <f t="shared" si="6"/>
        <v>0</v>
      </c>
      <c r="B84" s="38" t="s">
        <v>215</v>
      </c>
      <c r="C84" s="38">
        <f t="shared" si="5"/>
        <v>76</v>
      </c>
      <c r="D84" s="24">
        <v>215</v>
      </c>
      <c r="E84" s="24">
        <v>85</v>
      </c>
      <c r="F84" s="24" t="s">
        <v>112</v>
      </c>
      <c r="G84" s="25" t="s">
        <v>202</v>
      </c>
      <c r="H84" s="26" t="s">
        <v>183</v>
      </c>
      <c r="I84" s="27">
        <v>5</v>
      </c>
      <c r="J84" s="27">
        <v>20</v>
      </c>
      <c r="K84" s="8"/>
    </row>
    <row r="85" spans="1:11" ht="15.75" customHeight="1" x14ac:dyDescent="0.2">
      <c r="A85" s="10" t="b">
        <f t="shared" si="6"/>
        <v>0</v>
      </c>
      <c r="B85" s="38" t="s">
        <v>215</v>
      </c>
      <c r="C85" s="28"/>
      <c r="D85" s="28"/>
      <c r="E85" s="28"/>
      <c r="F85" s="28"/>
      <c r="G85" s="28"/>
      <c r="H85" s="28"/>
      <c r="I85" s="28"/>
      <c r="J85" s="28"/>
      <c r="K85" s="9"/>
    </row>
    <row r="86" spans="1:11" ht="15.75" customHeight="1" x14ac:dyDescent="0.2">
      <c r="A86" s="10" t="b">
        <f t="shared" si="6"/>
        <v>0</v>
      </c>
      <c r="B86" s="38" t="s">
        <v>215</v>
      </c>
      <c r="C86" s="10">
        <f>1+C84</f>
        <v>77</v>
      </c>
      <c r="D86" s="24">
        <v>225</v>
      </c>
      <c r="E86" s="24">
        <v>55</v>
      </c>
      <c r="F86" s="36" t="s">
        <v>114</v>
      </c>
      <c r="G86" s="42" t="s">
        <v>204</v>
      </c>
      <c r="H86" s="31"/>
      <c r="I86" s="27">
        <v>10</v>
      </c>
      <c r="J86" s="27">
        <v>40</v>
      </c>
      <c r="K86" s="8"/>
    </row>
    <row r="87" spans="1:11" ht="15.75" customHeight="1" x14ac:dyDescent="0.2">
      <c r="A87" s="10" t="b">
        <f t="shared" si="6"/>
        <v>0</v>
      </c>
      <c r="B87" s="38" t="s">
        <v>215</v>
      </c>
      <c r="C87" s="10">
        <f>1+C86</f>
        <v>78</v>
      </c>
      <c r="D87" s="24">
        <v>225</v>
      </c>
      <c r="E87" s="24">
        <v>60</v>
      </c>
      <c r="F87" s="24" t="s">
        <v>113</v>
      </c>
      <c r="G87" s="25" t="s">
        <v>205</v>
      </c>
      <c r="H87" s="26"/>
      <c r="I87" s="27">
        <v>2</v>
      </c>
      <c r="J87" s="27">
        <v>3</v>
      </c>
      <c r="K87" s="8"/>
    </row>
    <row r="88" spans="1:11" ht="15.75" customHeight="1" x14ac:dyDescent="0.2">
      <c r="A88" s="10" t="b">
        <f t="shared" si="6"/>
        <v>0</v>
      </c>
      <c r="B88" s="38" t="s">
        <v>215</v>
      </c>
      <c r="C88" s="10">
        <f t="shared" ref="C88:C138" si="7">1+C87</f>
        <v>79</v>
      </c>
      <c r="D88" s="24">
        <v>225</v>
      </c>
      <c r="E88" s="24">
        <v>65</v>
      </c>
      <c r="F88" s="24" t="s">
        <v>112</v>
      </c>
      <c r="G88" s="30" t="s">
        <v>166</v>
      </c>
      <c r="H88" s="31"/>
      <c r="I88" s="27">
        <v>1</v>
      </c>
      <c r="J88" s="27">
        <v>5</v>
      </c>
      <c r="K88" s="8"/>
    </row>
    <row r="89" spans="1:11" ht="15.75" customHeight="1" x14ac:dyDescent="0.2">
      <c r="A89" s="10" t="b">
        <f t="shared" si="6"/>
        <v>0</v>
      </c>
      <c r="B89" s="38" t="s">
        <v>215</v>
      </c>
      <c r="C89" s="10">
        <f t="shared" si="7"/>
        <v>80</v>
      </c>
      <c r="D89" s="24">
        <v>225</v>
      </c>
      <c r="E89" s="24">
        <v>65</v>
      </c>
      <c r="F89" s="24" t="s">
        <v>113</v>
      </c>
      <c r="G89" s="30" t="s">
        <v>167</v>
      </c>
      <c r="H89" s="31"/>
      <c r="I89" s="27">
        <v>1</v>
      </c>
      <c r="J89" s="27">
        <v>5</v>
      </c>
      <c r="K89" s="8"/>
    </row>
    <row r="90" spans="1:11" ht="15.75" customHeight="1" x14ac:dyDescent="0.2">
      <c r="A90" s="10" t="b">
        <f t="shared" si="6"/>
        <v>0</v>
      </c>
      <c r="B90" s="38" t="s">
        <v>215</v>
      </c>
      <c r="C90" s="38">
        <f t="shared" si="7"/>
        <v>81</v>
      </c>
      <c r="D90" s="36">
        <v>225</v>
      </c>
      <c r="E90" s="36">
        <v>70</v>
      </c>
      <c r="F90" s="36" t="s">
        <v>111</v>
      </c>
      <c r="G90" s="42" t="s">
        <v>206</v>
      </c>
      <c r="H90" s="31"/>
      <c r="I90" s="27">
        <v>5</v>
      </c>
      <c r="J90" s="27">
        <v>20</v>
      </c>
      <c r="K90" s="8"/>
    </row>
    <row r="91" spans="1:11" ht="15.75" customHeight="1" x14ac:dyDescent="0.2">
      <c r="A91" s="10" t="b">
        <f t="shared" si="6"/>
        <v>0</v>
      </c>
      <c r="B91" s="38" t="s">
        <v>215</v>
      </c>
      <c r="C91" s="38">
        <f t="shared" si="7"/>
        <v>82</v>
      </c>
      <c r="D91" s="24">
        <v>225</v>
      </c>
      <c r="E91" s="24">
        <v>70</v>
      </c>
      <c r="F91" s="24" t="s">
        <v>112</v>
      </c>
      <c r="G91" s="29" t="s">
        <v>196</v>
      </c>
      <c r="H91" s="31" t="s">
        <v>78</v>
      </c>
      <c r="I91" s="27">
        <v>133</v>
      </c>
      <c r="J91" s="27">
        <v>535</v>
      </c>
      <c r="K91" s="8"/>
    </row>
    <row r="92" spans="1:11" ht="15.75" customHeight="1" x14ac:dyDescent="0.2">
      <c r="A92" s="10" t="b">
        <f t="shared" si="6"/>
        <v>0</v>
      </c>
      <c r="B92" s="38" t="s">
        <v>215</v>
      </c>
      <c r="C92" s="38">
        <f t="shared" si="7"/>
        <v>83</v>
      </c>
      <c r="D92" s="24">
        <v>225</v>
      </c>
      <c r="E92" s="24">
        <v>70</v>
      </c>
      <c r="F92" s="24" t="s">
        <v>113</v>
      </c>
      <c r="G92" s="29" t="s">
        <v>18</v>
      </c>
      <c r="H92" s="31" t="s">
        <v>245</v>
      </c>
      <c r="I92" s="27">
        <v>20</v>
      </c>
      <c r="J92" s="27">
        <v>80</v>
      </c>
      <c r="K92" s="8"/>
    </row>
    <row r="93" spans="1:11" ht="15.75" customHeight="1" x14ac:dyDescent="0.2">
      <c r="A93" s="10" t="b">
        <f t="shared" si="6"/>
        <v>0</v>
      </c>
      <c r="B93" s="38" t="s">
        <v>215</v>
      </c>
      <c r="C93" s="38">
        <f t="shared" si="7"/>
        <v>84</v>
      </c>
      <c r="D93" s="24">
        <v>225</v>
      </c>
      <c r="E93" s="24">
        <v>70</v>
      </c>
      <c r="F93" s="24" t="s">
        <v>116</v>
      </c>
      <c r="G93" s="29" t="s">
        <v>80</v>
      </c>
      <c r="H93" s="31" t="s">
        <v>81</v>
      </c>
      <c r="I93" s="27">
        <v>23</v>
      </c>
      <c r="J93" s="27">
        <v>100</v>
      </c>
      <c r="K93" s="8"/>
    </row>
    <row r="94" spans="1:11" s="38" customFormat="1" ht="15.75" customHeight="1" x14ac:dyDescent="0.2">
      <c r="A94" s="10" t="b">
        <f t="shared" si="6"/>
        <v>0</v>
      </c>
      <c r="B94" s="38" t="s">
        <v>215</v>
      </c>
      <c r="C94" s="10">
        <f t="shared" si="7"/>
        <v>85</v>
      </c>
      <c r="D94" s="24">
        <v>225</v>
      </c>
      <c r="E94" s="24">
        <v>75</v>
      </c>
      <c r="F94" s="24" t="s">
        <v>112</v>
      </c>
      <c r="G94" s="42" t="s">
        <v>250</v>
      </c>
      <c r="H94" s="43" t="s">
        <v>184</v>
      </c>
      <c r="I94" s="27">
        <v>3</v>
      </c>
      <c r="J94" s="27">
        <v>10</v>
      </c>
      <c r="K94" s="8"/>
    </row>
    <row r="95" spans="1:11" ht="15.75" customHeight="1" x14ac:dyDescent="0.2">
      <c r="A95" s="10" t="b">
        <f t="shared" si="6"/>
        <v>0</v>
      </c>
      <c r="B95" s="38" t="s">
        <v>215</v>
      </c>
      <c r="C95" s="10">
        <f t="shared" si="7"/>
        <v>86</v>
      </c>
      <c r="D95" s="24">
        <v>225</v>
      </c>
      <c r="E95" s="24">
        <v>75</v>
      </c>
      <c r="F95" s="24" t="s">
        <v>112</v>
      </c>
      <c r="G95" s="42" t="s">
        <v>189</v>
      </c>
      <c r="H95" s="31"/>
      <c r="I95" s="27">
        <v>5</v>
      </c>
      <c r="J95" s="27">
        <v>20</v>
      </c>
      <c r="K95" s="8"/>
    </row>
    <row r="96" spans="1:11" ht="15.75" customHeight="1" x14ac:dyDescent="0.2">
      <c r="A96" s="10" t="b">
        <f t="shared" si="6"/>
        <v>0</v>
      </c>
      <c r="B96" s="38" t="s">
        <v>215</v>
      </c>
      <c r="C96" s="10">
        <f t="shared" si="7"/>
        <v>87</v>
      </c>
      <c r="D96" s="24">
        <v>225</v>
      </c>
      <c r="E96" s="24">
        <v>75</v>
      </c>
      <c r="F96" s="24" t="s">
        <v>112</v>
      </c>
      <c r="G96" s="30" t="s">
        <v>127</v>
      </c>
      <c r="H96" s="43" t="s">
        <v>248</v>
      </c>
      <c r="I96" s="27">
        <v>6</v>
      </c>
      <c r="J96" s="27">
        <v>24</v>
      </c>
      <c r="K96" s="8"/>
    </row>
    <row r="97" spans="1:11" ht="15.75" customHeight="1" x14ac:dyDescent="0.2">
      <c r="A97" s="10" t="b">
        <f t="shared" si="6"/>
        <v>0</v>
      </c>
      <c r="B97" s="38" t="s">
        <v>215</v>
      </c>
      <c r="C97" s="10">
        <f t="shared" si="7"/>
        <v>88</v>
      </c>
      <c r="D97" s="24">
        <v>225</v>
      </c>
      <c r="E97" s="24">
        <v>75</v>
      </c>
      <c r="F97" s="24" t="s">
        <v>112</v>
      </c>
      <c r="G97" s="30" t="s">
        <v>150</v>
      </c>
      <c r="H97" s="43" t="s">
        <v>249</v>
      </c>
      <c r="I97" s="27">
        <v>6</v>
      </c>
      <c r="J97" s="27">
        <v>24</v>
      </c>
      <c r="K97" s="8"/>
    </row>
    <row r="98" spans="1:11" ht="15.75" customHeight="1" x14ac:dyDescent="0.2">
      <c r="A98" s="10" t="b">
        <f t="shared" si="6"/>
        <v>0</v>
      </c>
      <c r="B98" s="38" t="s">
        <v>215</v>
      </c>
      <c r="C98" s="10">
        <f t="shared" si="7"/>
        <v>89</v>
      </c>
      <c r="D98" s="24">
        <v>225</v>
      </c>
      <c r="E98" s="24">
        <v>75</v>
      </c>
      <c r="F98" s="24" t="s">
        <v>112</v>
      </c>
      <c r="G98" s="30" t="s">
        <v>126</v>
      </c>
      <c r="H98" s="43" t="s">
        <v>381</v>
      </c>
      <c r="I98" s="27">
        <v>1</v>
      </c>
      <c r="J98" s="27">
        <v>2</v>
      </c>
      <c r="K98" s="8"/>
    </row>
    <row r="99" spans="1:11" ht="15.75" customHeight="1" x14ac:dyDescent="0.2">
      <c r="A99" s="10" t="b">
        <f t="shared" si="6"/>
        <v>0</v>
      </c>
      <c r="B99" s="38" t="s">
        <v>215</v>
      </c>
      <c r="C99" s="10">
        <f t="shared" si="7"/>
        <v>90</v>
      </c>
      <c r="D99" s="24">
        <v>225</v>
      </c>
      <c r="E99" s="24">
        <v>75</v>
      </c>
      <c r="F99" s="24" t="s">
        <v>112</v>
      </c>
      <c r="G99" s="30" t="s">
        <v>254</v>
      </c>
      <c r="H99" s="43" t="s">
        <v>90</v>
      </c>
      <c r="I99" s="27">
        <v>10</v>
      </c>
      <c r="J99" s="27">
        <v>50</v>
      </c>
      <c r="K99" s="8"/>
    </row>
    <row r="100" spans="1:11" ht="15.75" customHeight="1" x14ac:dyDescent="0.2">
      <c r="A100" s="10" t="b">
        <f t="shared" si="6"/>
        <v>0</v>
      </c>
      <c r="B100" s="38" t="s">
        <v>215</v>
      </c>
      <c r="C100" s="10">
        <f t="shared" si="7"/>
        <v>91</v>
      </c>
      <c r="D100" s="24">
        <v>225</v>
      </c>
      <c r="E100" s="24">
        <v>75</v>
      </c>
      <c r="F100" s="24" t="s">
        <v>112</v>
      </c>
      <c r="G100" s="30" t="s">
        <v>56</v>
      </c>
      <c r="H100" s="31"/>
      <c r="I100" s="27">
        <v>2</v>
      </c>
      <c r="J100" s="27">
        <v>10</v>
      </c>
      <c r="K100" s="8"/>
    </row>
    <row r="101" spans="1:11" ht="15.75" customHeight="1" x14ac:dyDescent="0.2">
      <c r="A101" s="10" t="b">
        <f t="shared" si="6"/>
        <v>0</v>
      </c>
      <c r="B101" s="38" t="s">
        <v>215</v>
      </c>
      <c r="C101" s="10">
        <f t="shared" si="7"/>
        <v>92</v>
      </c>
      <c r="D101" s="24">
        <v>225</v>
      </c>
      <c r="E101" s="24">
        <v>75</v>
      </c>
      <c r="F101" s="24" t="s">
        <v>113</v>
      </c>
      <c r="G101" s="30" t="s">
        <v>174</v>
      </c>
      <c r="H101" s="31" t="s">
        <v>185</v>
      </c>
      <c r="I101" s="27">
        <v>20</v>
      </c>
      <c r="J101" s="27">
        <v>80</v>
      </c>
      <c r="K101" s="8"/>
    </row>
    <row r="102" spans="1:11" ht="15.75" customHeight="1" x14ac:dyDescent="0.2">
      <c r="A102" s="10" t="b">
        <f t="shared" si="6"/>
        <v>0</v>
      </c>
      <c r="B102" s="38" t="s">
        <v>215</v>
      </c>
      <c r="C102" s="10">
        <f t="shared" si="7"/>
        <v>93</v>
      </c>
      <c r="D102" s="24">
        <v>225</v>
      </c>
      <c r="E102" s="24">
        <v>75</v>
      </c>
      <c r="F102" s="24" t="s">
        <v>115</v>
      </c>
      <c r="G102" s="30" t="s">
        <v>246</v>
      </c>
      <c r="H102" s="31"/>
      <c r="I102" s="27">
        <v>1</v>
      </c>
      <c r="J102" s="27">
        <v>2</v>
      </c>
      <c r="K102" s="8"/>
    </row>
    <row r="103" spans="1:11" ht="15.75" customHeight="1" x14ac:dyDescent="0.2">
      <c r="A103" s="10" t="b">
        <f t="shared" si="6"/>
        <v>0</v>
      </c>
      <c r="B103" s="38" t="s">
        <v>215</v>
      </c>
      <c r="C103" s="10">
        <f t="shared" si="7"/>
        <v>94</v>
      </c>
      <c r="D103" s="24">
        <v>225</v>
      </c>
      <c r="E103" s="24">
        <v>75</v>
      </c>
      <c r="F103" s="24" t="s">
        <v>115</v>
      </c>
      <c r="G103" s="30" t="s">
        <v>247</v>
      </c>
      <c r="H103" s="31"/>
      <c r="I103" s="27">
        <v>1</v>
      </c>
      <c r="J103" s="27">
        <v>2</v>
      </c>
      <c r="K103" s="8"/>
    </row>
    <row r="104" spans="1:11" ht="15.75" customHeight="1" x14ac:dyDescent="0.2">
      <c r="A104" s="10" t="b">
        <f t="shared" si="6"/>
        <v>0</v>
      </c>
      <c r="B104" s="38" t="s">
        <v>215</v>
      </c>
      <c r="C104" s="10">
        <f t="shared" si="7"/>
        <v>95</v>
      </c>
      <c r="D104" s="24">
        <v>225</v>
      </c>
      <c r="E104" s="24">
        <v>75</v>
      </c>
      <c r="F104" s="24" t="s">
        <v>112</v>
      </c>
      <c r="G104" s="30" t="s">
        <v>255</v>
      </c>
      <c r="H104" s="31"/>
      <c r="I104" s="27">
        <v>2</v>
      </c>
      <c r="J104" s="27">
        <v>3</v>
      </c>
      <c r="K104" s="8"/>
    </row>
    <row r="105" spans="1:11" ht="15.75" customHeight="1" x14ac:dyDescent="0.2">
      <c r="A105" s="10" t="b">
        <f t="shared" si="6"/>
        <v>0</v>
      </c>
      <c r="B105" s="38" t="s">
        <v>215</v>
      </c>
      <c r="C105" s="28"/>
      <c r="D105" s="28"/>
      <c r="E105" s="28"/>
      <c r="F105" s="28"/>
      <c r="G105" s="28"/>
      <c r="H105" s="28"/>
      <c r="I105" s="28"/>
      <c r="J105" s="28"/>
      <c r="K105" s="9"/>
    </row>
    <row r="106" spans="1:11" ht="15.75" customHeight="1" x14ac:dyDescent="0.2">
      <c r="A106" s="10" t="b">
        <f t="shared" si="6"/>
        <v>0</v>
      </c>
      <c r="B106" s="38" t="s">
        <v>215</v>
      </c>
      <c r="C106" s="10">
        <f>1+C104</f>
        <v>96</v>
      </c>
      <c r="D106" s="24">
        <v>235</v>
      </c>
      <c r="E106" s="24">
        <v>55</v>
      </c>
      <c r="F106" s="24" t="s">
        <v>113</v>
      </c>
      <c r="G106" s="30" t="s">
        <v>252</v>
      </c>
      <c r="H106" s="31" t="s">
        <v>234</v>
      </c>
      <c r="I106" s="27">
        <v>10</v>
      </c>
      <c r="J106" s="27">
        <v>40</v>
      </c>
      <c r="K106" s="8"/>
    </row>
    <row r="107" spans="1:11" ht="15.75" customHeight="1" x14ac:dyDescent="0.2">
      <c r="A107" s="10" t="b">
        <f t="shared" si="6"/>
        <v>0</v>
      </c>
      <c r="B107" s="38" t="s">
        <v>215</v>
      </c>
      <c r="C107" s="10">
        <f>1+C106</f>
        <v>97</v>
      </c>
      <c r="D107" s="24">
        <v>235</v>
      </c>
      <c r="E107" s="24">
        <v>55</v>
      </c>
      <c r="F107" s="24" t="s">
        <v>113</v>
      </c>
      <c r="G107" s="30" t="s">
        <v>24</v>
      </c>
      <c r="H107" s="31" t="s">
        <v>251</v>
      </c>
      <c r="I107" s="27">
        <v>7</v>
      </c>
      <c r="J107" s="27">
        <v>28</v>
      </c>
      <c r="K107" s="8"/>
    </row>
    <row r="108" spans="1:11" ht="15.75" customHeight="1" x14ac:dyDescent="0.2">
      <c r="A108" s="10" t="b">
        <f t="shared" si="6"/>
        <v>0</v>
      </c>
      <c r="B108" s="38" t="s">
        <v>215</v>
      </c>
      <c r="C108" s="10">
        <f t="shared" si="7"/>
        <v>98</v>
      </c>
      <c r="D108" s="24">
        <v>235</v>
      </c>
      <c r="E108" s="24">
        <v>55</v>
      </c>
      <c r="F108" s="24" t="s">
        <v>113</v>
      </c>
      <c r="G108" s="30" t="s">
        <v>144</v>
      </c>
      <c r="H108" s="31"/>
      <c r="I108" s="27">
        <v>1</v>
      </c>
      <c r="J108" s="27">
        <v>2</v>
      </c>
      <c r="K108" s="8"/>
    </row>
    <row r="109" spans="1:11" ht="15.75" customHeight="1" x14ac:dyDescent="0.2">
      <c r="A109" s="10" t="b">
        <f t="shared" si="6"/>
        <v>0</v>
      </c>
      <c r="B109" s="38" t="s">
        <v>215</v>
      </c>
      <c r="C109" s="10">
        <f t="shared" si="7"/>
        <v>99</v>
      </c>
      <c r="D109" s="24">
        <v>235</v>
      </c>
      <c r="E109" s="24">
        <v>55</v>
      </c>
      <c r="F109" s="24" t="s">
        <v>113</v>
      </c>
      <c r="G109" s="30" t="s">
        <v>145</v>
      </c>
      <c r="H109" s="31" t="s">
        <v>251</v>
      </c>
      <c r="I109" s="27">
        <v>33</v>
      </c>
      <c r="J109" s="27">
        <v>120</v>
      </c>
      <c r="K109" s="8"/>
    </row>
    <row r="110" spans="1:11" ht="15.75" customHeight="1" x14ac:dyDescent="0.2">
      <c r="A110" s="10" t="b">
        <f t="shared" si="6"/>
        <v>0</v>
      </c>
      <c r="B110" s="38" t="s">
        <v>215</v>
      </c>
      <c r="C110" s="10">
        <f t="shared" si="7"/>
        <v>100</v>
      </c>
      <c r="D110" s="24">
        <v>235</v>
      </c>
      <c r="E110" s="24">
        <v>60</v>
      </c>
      <c r="F110" s="24" t="s">
        <v>114</v>
      </c>
      <c r="G110" s="30" t="s">
        <v>197</v>
      </c>
      <c r="H110" s="31"/>
      <c r="I110" s="27">
        <v>10</v>
      </c>
      <c r="J110" s="27">
        <v>40</v>
      </c>
      <c r="K110" s="8"/>
    </row>
    <row r="111" spans="1:11" ht="15.75" customHeight="1" x14ac:dyDescent="0.2">
      <c r="A111" s="10" t="b">
        <f t="shared" si="6"/>
        <v>0</v>
      </c>
      <c r="B111" s="38" t="s">
        <v>215</v>
      </c>
      <c r="C111" s="10">
        <f t="shared" si="7"/>
        <v>101</v>
      </c>
      <c r="D111" s="24">
        <v>235</v>
      </c>
      <c r="E111" s="24">
        <v>65</v>
      </c>
      <c r="F111" s="24" t="s">
        <v>113</v>
      </c>
      <c r="G111" s="30" t="s">
        <v>101</v>
      </c>
      <c r="H111" s="31" t="s">
        <v>102</v>
      </c>
      <c r="I111" s="27">
        <v>104</v>
      </c>
      <c r="J111" s="27">
        <v>510</v>
      </c>
      <c r="K111" s="8"/>
    </row>
    <row r="112" spans="1:11" ht="15.75" customHeight="1" x14ac:dyDescent="0.2">
      <c r="A112" s="10" t="b">
        <f t="shared" si="6"/>
        <v>0</v>
      </c>
      <c r="B112" s="38" t="s">
        <v>215</v>
      </c>
      <c r="C112" s="10">
        <f t="shared" si="7"/>
        <v>102</v>
      </c>
      <c r="D112" s="24">
        <v>235</v>
      </c>
      <c r="E112" s="24">
        <v>75</v>
      </c>
      <c r="F112" s="24" t="s">
        <v>111</v>
      </c>
      <c r="G112" s="30" t="s">
        <v>20</v>
      </c>
      <c r="H112" s="31" t="s">
        <v>43</v>
      </c>
      <c r="I112" s="27">
        <v>15</v>
      </c>
      <c r="J112" s="27">
        <v>52</v>
      </c>
      <c r="K112" s="8"/>
    </row>
    <row r="113" spans="1:11" ht="15.75" customHeight="1" x14ac:dyDescent="0.2">
      <c r="A113" s="10" t="b">
        <f t="shared" si="6"/>
        <v>0</v>
      </c>
      <c r="B113" s="38" t="s">
        <v>215</v>
      </c>
      <c r="C113" s="10">
        <f t="shared" si="7"/>
        <v>103</v>
      </c>
      <c r="D113" s="24">
        <v>235</v>
      </c>
      <c r="E113" s="24">
        <v>75</v>
      </c>
      <c r="F113" s="24" t="s">
        <v>111</v>
      </c>
      <c r="G113" s="30" t="s">
        <v>160</v>
      </c>
      <c r="H113" s="31"/>
      <c r="I113" s="27">
        <v>4</v>
      </c>
      <c r="J113" s="27">
        <v>16</v>
      </c>
      <c r="K113" s="8"/>
    </row>
    <row r="114" spans="1:11" ht="15.75" customHeight="1" x14ac:dyDescent="0.2">
      <c r="A114" s="10" t="b">
        <f t="shared" si="6"/>
        <v>0</v>
      </c>
      <c r="B114" s="38" t="s">
        <v>215</v>
      </c>
      <c r="C114" s="10">
        <f t="shared" si="7"/>
        <v>104</v>
      </c>
      <c r="D114" s="24">
        <v>235</v>
      </c>
      <c r="E114" s="24">
        <v>75</v>
      </c>
      <c r="F114" s="24" t="s">
        <v>111</v>
      </c>
      <c r="G114" s="30" t="s">
        <v>103</v>
      </c>
      <c r="H114" s="31" t="s">
        <v>104</v>
      </c>
      <c r="I114" s="27">
        <v>10</v>
      </c>
      <c r="J114" s="27">
        <v>40</v>
      </c>
      <c r="K114" s="8"/>
    </row>
    <row r="115" spans="1:11" ht="15.75" customHeight="1" x14ac:dyDescent="0.2">
      <c r="A115" s="10" t="b">
        <f t="shared" si="6"/>
        <v>0</v>
      </c>
      <c r="B115" s="38" t="s">
        <v>215</v>
      </c>
      <c r="C115" s="10">
        <f t="shared" si="7"/>
        <v>105</v>
      </c>
      <c r="D115" s="24">
        <v>235</v>
      </c>
      <c r="E115" s="24">
        <v>75</v>
      </c>
      <c r="F115" s="24" t="s">
        <v>111</v>
      </c>
      <c r="G115" s="30" t="s">
        <v>55</v>
      </c>
      <c r="H115" s="31"/>
      <c r="I115" s="27">
        <v>2</v>
      </c>
      <c r="J115" s="27">
        <v>10</v>
      </c>
      <c r="K115" s="8"/>
    </row>
    <row r="116" spans="1:11" ht="15.75" customHeight="1" x14ac:dyDescent="0.2">
      <c r="A116" s="10" t="b">
        <f t="shared" si="6"/>
        <v>0</v>
      </c>
      <c r="B116" s="38" t="s">
        <v>215</v>
      </c>
      <c r="C116" s="10">
        <f t="shared" si="7"/>
        <v>106</v>
      </c>
      <c r="D116" s="24">
        <v>235</v>
      </c>
      <c r="E116" s="24">
        <v>75</v>
      </c>
      <c r="F116" s="24" t="s">
        <v>115</v>
      </c>
      <c r="G116" s="30" t="s">
        <v>23</v>
      </c>
      <c r="H116" s="31" t="s">
        <v>45</v>
      </c>
      <c r="I116" s="27">
        <v>19</v>
      </c>
      <c r="J116" s="27">
        <v>98</v>
      </c>
      <c r="K116" s="8"/>
    </row>
    <row r="117" spans="1:11" ht="15.75" customHeight="1" x14ac:dyDescent="0.2">
      <c r="A117" s="10" t="b">
        <f t="shared" si="6"/>
        <v>0</v>
      </c>
      <c r="B117" s="38" t="s">
        <v>215</v>
      </c>
      <c r="C117" s="10">
        <f t="shared" si="7"/>
        <v>107</v>
      </c>
      <c r="D117" s="24">
        <v>235</v>
      </c>
      <c r="E117" s="24">
        <v>75</v>
      </c>
      <c r="F117" s="24" t="s">
        <v>115</v>
      </c>
      <c r="G117" s="30" t="s">
        <v>207</v>
      </c>
      <c r="H117" s="31"/>
      <c r="I117" s="27">
        <v>10</v>
      </c>
      <c r="J117" s="27">
        <v>40</v>
      </c>
      <c r="K117" s="8"/>
    </row>
    <row r="118" spans="1:11" ht="15.75" customHeight="1" x14ac:dyDescent="0.2">
      <c r="A118" s="10" t="b">
        <f t="shared" si="6"/>
        <v>0</v>
      </c>
      <c r="B118" s="38" t="s">
        <v>215</v>
      </c>
      <c r="C118" s="10">
        <f t="shared" si="7"/>
        <v>108</v>
      </c>
      <c r="D118" s="24">
        <v>235</v>
      </c>
      <c r="E118" s="24">
        <v>75</v>
      </c>
      <c r="F118" s="24" t="s">
        <v>115</v>
      </c>
      <c r="G118" s="30" t="s">
        <v>190</v>
      </c>
      <c r="H118" s="31"/>
      <c r="I118" s="27">
        <v>10</v>
      </c>
      <c r="J118" s="27">
        <v>40</v>
      </c>
      <c r="K118" s="8"/>
    </row>
    <row r="119" spans="1:11" ht="15.75" customHeight="1" x14ac:dyDescent="0.2">
      <c r="A119" s="10" t="b">
        <f t="shared" si="6"/>
        <v>0</v>
      </c>
      <c r="B119" s="38" t="s">
        <v>215</v>
      </c>
      <c r="C119" s="10">
        <f t="shared" si="7"/>
        <v>109</v>
      </c>
      <c r="D119" s="24">
        <v>235</v>
      </c>
      <c r="E119" s="24">
        <v>80</v>
      </c>
      <c r="F119" s="24" t="s">
        <v>112</v>
      </c>
      <c r="G119" s="30" t="s">
        <v>60</v>
      </c>
      <c r="H119" s="31"/>
      <c r="I119" s="27">
        <v>4</v>
      </c>
      <c r="J119" s="27">
        <v>16</v>
      </c>
      <c r="K119" s="8"/>
    </row>
    <row r="120" spans="1:11" ht="15.75" customHeight="1" x14ac:dyDescent="0.2">
      <c r="A120" s="10" t="b">
        <f t="shared" si="6"/>
        <v>0</v>
      </c>
      <c r="B120" s="38" t="s">
        <v>215</v>
      </c>
      <c r="C120" s="10">
        <f t="shared" si="7"/>
        <v>110</v>
      </c>
      <c r="D120" s="24">
        <v>235</v>
      </c>
      <c r="E120" s="24">
        <v>85</v>
      </c>
      <c r="F120" s="24" t="s">
        <v>112</v>
      </c>
      <c r="G120" s="30" t="s">
        <v>21</v>
      </c>
      <c r="H120" s="31" t="s">
        <v>44</v>
      </c>
      <c r="I120" s="27">
        <v>12</v>
      </c>
      <c r="J120" s="27">
        <v>48</v>
      </c>
      <c r="K120" s="8"/>
    </row>
    <row r="121" spans="1:11" ht="15.75" customHeight="1" x14ac:dyDescent="0.2">
      <c r="A121" s="10" t="b">
        <f t="shared" si="6"/>
        <v>0</v>
      </c>
      <c r="B121" s="38" t="s">
        <v>215</v>
      </c>
      <c r="C121" s="10">
        <f t="shared" si="7"/>
        <v>111</v>
      </c>
      <c r="D121" s="24">
        <v>235</v>
      </c>
      <c r="E121" s="24">
        <v>80</v>
      </c>
      <c r="F121" s="24" t="s">
        <v>113</v>
      </c>
      <c r="G121" s="44" t="s">
        <v>176</v>
      </c>
      <c r="H121" s="31"/>
      <c r="I121" s="27">
        <v>20</v>
      </c>
      <c r="J121" s="27">
        <v>100</v>
      </c>
      <c r="K121" s="8"/>
    </row>
    <row r="122" spans="1:11" ht="15.75" customHeight="1" x14ac:dyDescent="0.2">
      <c r="A122" s="10" t="b">
        <f t="shared" si="6"/>
        <v>0</v>
      </c>
      <c r="B122" s="38" t="s">
        <v>215</v>
      </c>
      <c r="C122" s="28"/>
      <c r="D122" s="28"/>
      <c r="E122" s="28"/>
      <c r="F122" s="28"/>
      <c r="G122" s="28"/>
      <c r="H122" s="28"/>
      <c r="I122" s="28"/>
      <c r="J122" s="28"/>
      <c r="K122" s="9"/>
    </row>
    <row r="123" spans="1:11" ht="15.75" customHeight="1" x14ac:dyDescent="0.2">
      <c r="A123" s="10" t="b">
        <f t="shared" si="6"/>
        <v>0</v>
      </c>
      <c r="B123" s="38" t="s">
        <v>215</v>
      </c>
      <c r="C123" s="38">
        <f>1+C121</f>
        <v>112</v>
      </c>
      <c r="D123" s="36">
        <v>245</v>
      </c>
      <c r="E123" s="36">
        <v>70</v>
      </c>
      <c r="F123" s="36" t="s">
        <v>113</v>
      </c>
      <c r="G123" s="30" t="s">
        <v>138</v>
      </c>
      <c r="H123" s="45"/>
      <c r="I123" s="27">
        <v>1</v>
      </c>
      <c r="J123" s="27">
        <v>2</v>
      </c>
      <c r="K123" s="8"/>
    </row>
    <row r="124" spans="1:11" ht="15.75" customHeight="1" x14ac:dyDescent="0.2">
      <c r="A124" s="10" t="b">
        <f t="shared" si="6"/>
        <v>0</v>
      </c>
      <c r="B124" s="38" t="s">
        <v>215</v>
      </c>
      <c r="C124" s="38">
        <f t="shared" si="7"/>
        <v>113</v>
      </c>
      <c r="D124" s="36">
        <v>245</v>
      </c>
      <c r="E124" s="36">
        <v>70</v>
      </c>
      <c r="F124" s="36" t="s">
        <v>113</v>
      </c>
      <c r="G124" s="30" t="s">
        <v>177</v>
      </c>
      <c r="H124" s="45"/>
      <c r="I124" s="27">
        <v>10</v>
      </c>
      <c r="J124" s="27">
        <v>40</v>
      </c>
      <c r="K124" s="8"/>
    </row>
    <row r="125" spans="1:11" ht="15.75" customHeight="1" x14ac:dyDescent="0.2">
      <c r="A125" s="10" t="b">
        <f t="shared" si="6"/>
        <v>0</v>
      </c>
      <c r="B125" s="38" t="s">
        <v>215</v>
      </c>
      <c r="C125" s="38">
        <f t="shared" si="7"/>
        <v>114</v>
      </c>
      <c r="D125" s="36">
        <v>245</v>
      </c>
      <c r="E125" s="36">
        <v>70</v>
      </c>
      <c r="F125" s="36" t="s">
        <v>113</v>
      </c>
      <c r="G125" s="30" t="s">
        <v>139</v>
      </c>
      <c r="H125" s="45"/>
      <c r="I125" s="27">
        <v>1</v>
      </c>
      <c r="J125" s="27">
        <v>2</v>
      </c>
      <c r="K125" s="8"/>
    </row>
    <row r="126" spans="1:11" ht="15.75" customHeight="1" x14ac:dyDescent="0.2">
      <c r="A126" s="10" t="b">
        <f t="shared" si="6"/>
        <v>0</v>
      </c>
      <c r="B126" s="38" t="s">
        <v>215</v>
      </c>
      <c r="C126" s="38">
        <f t="shared" si="7"/>
        <v>115</v>
      </c>
      <c r="D126" s="36">
        <v>245</v>
      </c>
      <c r="E126" s="36">
        <v>70</v>
      </c>
      <c r="F126" s="36" t="s">
        <v>112</v>
      </c>
      <c r="G126" s="30" t="s">
        <v>25</v>
      </c>
      <c r="H126" s="40" t="s">
        <v>91</v>
      </c>
      <c r="I126" s="27">
        <v>570</v>
      </c>
      <c r="J126" s="27">
        <v>2200</v>
      </c>
      <c r="K126" s="8"/>
    </row>
    <row r="127" spans="1:11" ht="15.75" customHeight="1" x14ac:dyDescent="0.2">
      <c r="A127" s="10" t="b">
        <f t="shared" si="6"/>
        <v>0</v>
      </c>
      <c r="B127" s="38" t="s">
        <v>215</v>
      </c>
      <c r="C127" s="38">
        <f>1+C126</f>
        <v>116</v>
      </c>
      <c r="D127" s="36">
        <v>245</v>
      </c>
      <c r="E127" s="36">
        <v>70</v>
      </c>
      <c r="F127" s="36" t="s">
        <v>113</v>
      </c>
      <c r="G127" s="30" t="s">
        <v>70</v>
      </c>
      <c r="H127" s="31" t="s">
        <v>71</v>
      </c>
      <c r="I127" s="27">
        <v>175</v>
      </c>
      <c r="J127" s="27">
        <v>700</v>
      </c>
      <c r="K127" s="8"/>
    </row>
    <row r="128" spans="1:11" ht="15.75" customHeight="1" x14ac:dyDescent="0.2">
      <c r="A128" s="10" t="b">
        <f t="shared" si="6"/>
        <v>0</v>
      </c>
      <c r="B128" s="38" t="s">
        <v>215</v>
      </c>
      <c r="C128" s="38">
        <f t="shared" si="7"/>
        <v>117</v>
      </c>
      <c r="D128" s="36">
        <v>245</v>
      </c>
      <c r="E128" s="36">
        <v>70</v>
      </c>
      <c r="F128" s="36" t="s">
        <v>115</v>
      </c>
      <c r="G128" s="42" t="s">
        <v>208</v>
      </c>
      <c r="H128" s="31" t="s">
        <v>264</v>
      </c>
      <c r="I128" s="27">
        <v>10</v>
      </c>
      <c r="J128" s="27">
        <v>40</v>
      </c>
      <c r="K128" s="8"/>
    </row>
    <row r="129" spans="1:11" ht="15.75" customHeight="1" x14ac:dyDescent="0.2">
      <c r="A129" s="10" t="b">
        <f t="shared" si="6"/>
        <v>0</v>
      </c>
      <c r="B129" s="38" t="s">
        <v>215</v>
      </c>
      <c r="C129" s="38">
        <f t="shared" si="7"/>
        <v>118</v>
      </c>
      <c r="D129" s="36">
        <v>245</v>
      </c>
      <c r="E129" s="36">
        <v>70</v>
      </c>
      <c r="F129" s="36" t="s">
        <v>115</v>
      </c>
      <c r="G129" s="42" t="s">
        <v>191</v>
      </c>
      <c r="H129" s="31" t="s">
        <v>264</v>
      </c>
      <c r="I129" s="27">
        <v>10</v>
      </c>
      <c r="J129" s="27">
        <v>40</v>
      </c>
      <c r="K129" s="8"/>
    </row>
    <row r="130" spans="1:11" ht="15.75" customHeight="1" x14ac:dyDescent="0.2">
      <c r="A130" s="10" t="b">
        <f t="shared" si="6"/>
        <v>0</v>
      </c>
      <c r="B130" s="28"/>
      <c r="C130" s="38">
        <f t="shared" si="7"/>
        <v>119</v>
      </c>
      <c r="D130" s="36">
        <v>245</v>
      </c>
      <c r="E130" s="36">
        <v>75</v>
      </c>
      <c r="F130" s="36" t="s">
        <v>112</v>
      </c>
      <c r="G130" s="42" t="s">
        <v>156</v>
      </c>
      <c r="H130" s="31" t="s">
        <v>259</v>
      </c>
      <c r="I130" s="27">
        <v>35</v>
      </c>
      <c r="J130" s="27">
        <v>120</v>
      </c>
      <c r="K130" s="8"/>
    </row>
    <row r="131" spans="1:11" ht="15.75" customHeight="1" x14ac:dyDescent="0.2">
      <c r="A131" s="10" t="b">
        <f t="shared" si="6"/>
        <v>0</v>
      </c>
      <c r="B131" s="38" t="s">
        <v>215</v>
      </c>
      <c r="C131" s="38">
        <f t="shared" si="7"/>
        <v>120</v>
      </c>
      <c r="D131" s="36">
        <v>245</v>
      </c>
      <c r="E131" s="36">
        <v>75</v>
      </c>
      <c r="F131" s="36" t="s">
        <v>112</v>
      </c>
      <c r="G131" s="30" t="s">
        <v>157</v>
      </c>
      <c r="H131" s="45"/>
      <c r="I131" s="27">
        <v>7</v>
      </c>
      <c r="J131" s="27">
        <v>30</v>
      </c>
      <c r="K131" s="8"/>
    </row>
    <row r="132" spans="1:11" ht="15.75" customHeight="1" x14ac:dyDescent="0.2">
      <c r="A132" s="10" t="b">
        <f t="shared" ref="A132:A195" si="8">COUNTIF($G:$G,G132)&gt;1</f>
        <v>0</v>
      </c>
      <c r="B132" s="38" t="s">
        <v>215</v>
      </c>
      <c r="C132" s="38">
        <f t="shared" si="7"/>
        <v>121</v>
      </c>
      <c r="D132" s="36">
        <v>245</v>
      </c>
      <c r="E132" s="36">
        <v>75</v>
      </c>
      <c r="F132" s="36" t="s">
        <v>112</v>
      </c>
      <c r="G132" s="30" t="s">
        <v>158</v>
      </c>
      <c r="H132" s="31" t="s">
        <v>262</v>
      </c>
      <c r="I132" s="27">
        <v>25</v>
      </c>
      <c r="J132" s="27">
        <v>110</v>
      </c>
      <c r="K132" s="8"/>
    </row>
    <row r="133" spans="1:11" ht="15.75" customHeight="1" x14ac:dyDescent="0.2">
      <c r="A133" s="10" t="b">
        <f t="shared" si="8"/>
        <v>0</v>
      </c>
      <c r="B133" s="38" t="s">
        <v>215</v>
      </c>
      <c r="C133" s="38">
        <f t="shared" si="7"/>
        <v>122</v>
      </c>
      <c r="D133" s="36">
        <v>245</v>
      </c>
      <c r="E133" s="36">
        <v>75</v>
      </c>
      <c r="F133" s="36" t="s">
        <v>112</v>
      </c>
      <c r="G133" s="30" t="s">
        <v>98</v>
      </c>
      <c r="H133" s="31" t="s">
        <v>99</v>
      </c>
      <c r="I133" s="27">
        <v>32</v>
      </c>
      <c r="J133" s="27">
        <v>158</v>
      </c>
      <c r="K133" s="8"/>
    </row>
    <row r="134" spans="1:11" ht="15.75" customHeight="1" x14ac:dyDescent="0.2">
      <c r="A134" s="10" t="b">
        <f t="shared" si="8"/>
        <v>0</v>
      </c>
      <c r="B134" s="38" t="s">
        <v>215</v>
      </c>
      <c r="C134" s="38">
        <f t="shared" si="7"/>
        <v>123</v>
      </c>
      <c r="D134" s="36">
        <v>245</v>
      </c>
      <c r="E134" s="36">
        <v>75</v>
      </c>
      <c r="F134" s="36" t="s">
        <v>112</v>
      </c>
      <c r="G134" s="30" t="s">
        <v>73</v>
      </c>
      <c r="H134" s="31" t="s">
        <v>261</v>
      </c>
      <c r="I134" s="27">
        <v>298</v>
      </c>
      <c r="J134" s="27">
        <v>1400</v>
      </c>
      <c r="K134" s="8"/>
    </row>
    <row r="135" spans="1:11" ht="15.75" customHeight="1" x14ac:dyDescent="0.2">
      <c r="A135" s="10" t="b">
        <f t="shared" si="8"/>
        <v>0</v>
      </c>
      <c r="B135" s="38" t="s">
        <v>215</v>
      </c>
      <c r="C135" s="38">
        <f t="shared" si="7"/>
        <v>124</v>
      </c>
      <c r="D135" s="36">
        <v>245</v>
      </c>
      <c r="E135" s="36">
        <v>75</v>
      </c>
      <c r="F135" s="36" t="s">
        <v>112</v>
      </c>
      <c r="G135" s="42" t="s">
        <v>209</v>
      </c>
      <c r="H135" s="31" t="s">
        <v>260</v>
      </c>
      <c r="I135" s="27">
        <v>28</v>
      </c>
      <c r="J135" s="27">
        <v>168</v>
      </c>
      <c r="K135" s="8"/>
    </row>
    <row r="136" spans="1:11" ht="15.75" customHeight="1" x14ac:dyDescent="0.2">
      <c r="A136" s="10" t="b">
        <f t="shared" si="8"/>
        <v>0</v>
      </c>
      <c r="B136" s="38" t="s">
        <v>215</v>
      </c>
      <c r="C136" s="38">
        <f t="shared" si="7"/>
        <v>125</v>
      </c>
      <c r="D136" s="36">
        <v>245</v>
      </c>
      <c r="E136" s="36">
        <v>75</v>
      </c>
      <c r="F136" s="36" t="s">
        <v>112</v>
      </c>
      <c r="G136" s="30" t="s">
        <v>253</v>
      </c>
      <c r="H136" s="43" t="s">
        <v>258</v>
      </c>
      <c r="I136" s="27">
        <v>3</v>
      </c>
      <c r="J136" s="27">
        <v>10</v>
      </c>
      <c r="K136" s="8"/>
    </row>
    <row r="137" spans="1:11" ht="15.75" customHeight="1" x14ac:dyDescent="0.2">
      <c r="A137" s="10" t="b">
        <f t="shared" si="8"/>
        <v>0</v>
      </c>
      <c r="B137" s="38" t="s">
        <v>215</v>
      </c>
      <c r="C137" s="38">
        <f t="shared" si="7"/>
        <v>126</v>
      </c>
      <c r="D137" s="36">
        <v>245</v>
      </c>
      <c r="E137" s="36">
        <v>75</v>
      </c>
      <c r="F137" s="36" t="s">
        <v>113</v>
      </c>
      <c r="G137" s="42" t="s">
        <v>210</v>
      </c>
      <c r="H137" s="31" t="s">
        <v>272</v>
      </c>
      <c r="I137" s="27">
        <v>70</v>
      </c>
      <c r="J137" s="27">
        <v>280</v>
      </c>
      <c r="K137" s="8"/>
    </row>
    <row r="138" spans="1:11" ht="15.75" customHeight="1" x14ac:dyDescent="0.2">
      <c r="A138" s="10" t="b">
        <f t="shared" si="8"/>
        <v>0</v>
      </c>
      <c r="B138" s="38" t="s">
        <v>215</v>
      </c>
      <c r="C138" s="38">
        <f t="shared" si="7"/>
        <v>127</v>
      </c>
      <c r="D138" s="36">
        <v>245</v>
      </c>
      <c r="E138" s="36">
        <v>75</v>
      </c>
      <c r="F138" s="36" t="s">
        <v>113</v>
      </c>
      <c r="G138" s="44" t="s">
        <v>171</v>
      </c>
      <c r="H138" s="31" t="s">
        <v>263</v>
      </c>
      <c r="I138" s="27">
        <v>10</v>
      </c>
      <c r="J138" s="27">
        <v>40</v>
      </c>
      <c r="K138" s="8"/>
    </row>
    <row r="139" spans="1:11" ht="15.75" customHeight="1" x14ac:dyDescent="0.2">
      <c r="A139" s="10" t="b">
        <f t="shared" si="8"/>
        <v>0</v>
      </c>
      <c r="B139" s="38" t="s">
        <v>215</v>
      </c>
      <c r="C139" s="28"/>
      <c r="D139" s="28"/>
      <c r="E139" s="28"/>
      <c r="F139" s="28"/>
      <c r="G139" s="28"/>
      <c r="H139" s="28"/>
      <c r="I139" s="28"/>
      <c r="J139" s="28"/>
      <c r="K139" s="9"/>
    </row>
    <row r="140" spans="1:11" ht="15.75" customHeight="1" x14ac:dyDescent="0.2">
      <c r="A140" s="10" t="b">
        <f t="shared" si="8"/>
        <v>0</v>
      </c>
      <c r="B140" s="38" t="s">
        <v>215</v>
      </c>
      <c r="C140" s="38">
        <f>1+C138</f>
        <v>128</v>
      </c>
      <c r="D140" s="24">
        <v>255</v>
      </c>
      <c r="E140" s="24">
        <v>65</v>
      </c>
      <c r="F140" s="36" t="s">
        <v>112</v>
      </c>
      <c r="G140" s="30" t="s">
        <v>26</v>
      </c>
      <c r="H140" s="31" t="s">
        <v>92</v>
      </c>
      <c r="I140" s="27">
        <v>2</v>
      </c>
      <c r="J140" s="27">
        <v>8</v>
      </c>
      <c r="K140" s="8"/>
    </row>
    <row r="141" spans="1:11" ht="15.75" customHeight="1" x14ac:dyDescent="0.2">
      <c r="A141" s="10" t="b">
        <f t="shared" si="8"/>
        <v>0</v>
      </c>
      <c r="B141" s="38" t="s">
        <v>215</v>
      </c>
      <c r="C141" s="38">
        <f>1+C140</f>
        <v>129</v>
      </c>
      <c r="D141" s="24">
        <v>255</v>
      </c>
      <c r="E141" s="24">
        <v>65</v>
      </c>
      <c r="F141" s="36" t="s">
        <v>113</v>
      </c>
      <c r="G141" s="30" t="s">
        <v>173</v>
      </c>
      <c r="H141" s="31"/>
      <c r="I141" s="27">
        <v>2</v>
      </c>
      <c r="J141" s="27">
        <v>8</v>
      </c>
      <c r="K141" s="8"/>
    </row>
    <row r="142" spans="1:11" ht="15.75" customHeight="1" x14ac:dyDescent="0.2">
      <c r="A142" s="10" t="b">
        <f t="shared" si="8"/>
        <v>0</v>
      </c>
      <c r="B142" s="38" t="s">
        <v>215</v>
      </c>
      <c r="C142" s="38">
        <f t="shared" ref="C142:C148" si="9">1+C141</f>
        <v>130</v>
      </c>
      <c r="D142" s="24">
        <v>255</v>
      </c>
      <c r="E142" s="24">
        <v>70</v>
      </c>
      <c r="F142" s="24" t="s">
        <v>111</v>
      </c>
      <c r="G142" s="30" t="s">
        <v>136</v>
      </c>
      <c r="H142" s="31" t="s">
        <v>266</v>
      </c>
      <c r="I142" s="27">
        <v>14</v>
      </c>
      <c r="J142" s="27">
        <v>60</v>
      </c>
      <c r="K142" s="8"/>
    </row>
    <row r="143" spans="1:11" ht="15.75" customHeight="1" x14ac:dyDescent="0.2">
      <c r="A143" s="10" t="b">
        <f t="shared" si="8"/>
        <v>0</v>
      </c>
      <c r="B143" s="38" t="s">
        <v>215</v>
      </c>
      <c r="C143" s="38">
        <f t="shared" si="9"/>
        <v>131</v>
      </c>
      <c r="D143" s="24">
        <v>255</v>
      </c>
      <c r="E143" s="24">
        <v>70</v>
      </c>
      <c r="F143" s="24" t="s">
        <v>111</v>
      </c>
      <c r="G143" s="30" t="s">
        <v>137</v>
      </c>
      <c r="H143" s="31"/>
      <c r="I143" s="27">
        <v>1</v>
      </c>
      <c r="J143" s="27">
        <v>2</v>
      </c>
      <c r="K143" s="8"/>
    </row>
    <row r="144" spans="1:11" ht="15.75" customHeight="1" x14ac:dyDescent="0.2">
      <c r="A144" s="10" t="b">
        <f t="shared" si="8"/>
        <v>0</v>
      </c>
      <c r="B144" s="38" t="s">
        <v>215</v>
      </c>
      <c r="C144" s="38">
        <f t="shared" si="9"/>
        <v>132</v>
      </c>
      <c r="D144" s="24">
        <v>255</v>
      </c>
      <c r="E144" s="24">
        <v>70</v>
      </c>
      <c r="F144" s="24" t="s">
        <v>111</v>
      </c>
      <c r="G144" s="30" t="s">
        <v>268</v>
      </c>
      <c r="H144" s="31" t="s">
        <v>46</v>
      </c>
      <c r="I144" s="27">
        <v>5</v>
      </c>
      <c r="J144" s="27">
        <v>50</v>
      </c>
      <c r="K144" s="8"/>
    </row>
    <row r="145" spans="1:11" ht="15.75" customHeight="1" x14ac:dyDescent="0.2">
      <c r="A145" s="10" t="b">
        <f t="shared" si="8"/>
        <v>0</v>
      </c>
      <c r="B145" s="38" t="s">
        <v>215</v>
      </c>
      <c r="C145" s="38">
        <f t="shared" si="9"/>
        <v>133</v>
      </c>
      <c r="D145" s="24">
        <v>255</v>
      </c>
      <c r="E145" s="24">
        <v>70</v>
      </c>
      <c r="F145" s="24" t="s">
        <v>111</v>
      </c>
      <c r="G145" s="30" t="s">
        <v>267</v>
      </c>
      <c r="H145" s="31"/>
      <c r="I145" s="27">
        <v>10</v>
      </c>
      <c r="J145" s="27">
        <v>40</v>
      </c>
      <c r="K145" s="8"/>
    </row>
    <row r="146" spans="1:11" ht="15.75" customHeight="1" x14ac:dyDescent="0.2">
      <c r="A146" s="10" t="b">
        <f t="shared" si="8"/>
        <v>0</v>
      </c>
      <c r="B146" s="38" t="s">
        <v>215</v>
      </c>
      <c r="C146" s="38">
        <f t="shared" si="9"/>
        <v>134</v>
      </c>
      <c r="D146" s="24">
        <v>255</v>
      </c>
      <c r="E146" s="24">
        <v>70</v>
      </c>
      <c r="F146" s="36" t="s">
        <v>112</v>
      </c>
      <c r="G146" s="30" t="s">
        <v>62</v>
      </c>
      <c r="H146" s="31"/>
      <c r="I146" s="27">
        <v>4</v>
      </c>
      <c r="J146" s="27">
        <v>8</v>
      </c>
      <c r="K146" s="8"/>
    </row>
    <row r="147" spans="1:11" ht="15.75" customHeight="1" x14ac:dyDescent="0.2">
      <c r="A147" s="10" t="b">
        <f t="shared" si="8"/>
        <v>0</v>
      </c>
      <c r="B147" s="38" t="s">
        <v>215</v>
      </c>
      <c r="C147" s="38">
        <f t="shared" si="9"/>
        <v>135</v>
      </c>
      <c r="D147" s="24">
        <v>255</v>
      </c>
      <c r="E147" s="24">
        <v>70</v>
      </c>
      <c r="F147" s="36" t="s">
        <v>112</v>
      </c>
      <c r="G147" s="30" t="s">
        <v>28</v>
      </c>
      <c r="H147" s="31" t="s">
        <v>265</v>
      </c>
      <c r="I147" s="27">
        <v>36</v>
      </c>
      <c r="J147" s="27">
        <v>120</v>
      </c>
      <c r="K147" s="8"/>
    </row>
    <row r="148" spans="1:11" ht="15.75" customHeight="1" x14ac:dyDescent="0.2">
      <c r="A148" s="10" t="b">
        <f t="shared" si="8"/>
        <v>0</v>
      </c>
      <c r="B148" s="28"/>
      <c r="C148" s="38">
        <f t="shared" si="9"/>
        <v>136</v>
      </c>
      <c r="D148" s="24">
        <v>255</v>
      </c>
      <c r="E148" s="24">
        <v>70</v>
      </c>
      <c r="F148" s="36" t="s">
        <v>112</v>
      </c>
      <c r="G148" s="30" t="s">
        <v>27</v>
      </c>
      <c r="H148" s="31"/>
      <c r="I148" s="27">
        <v>10</v>
      </c>
      <c r="J148" s="27">
        <v>40</v>
      </c>
      <c r="K148" s="8"/>
    </row>
    <row r="149" spans="1:11" ht="15.75" customHeight="1" x14ac:dyDescent="0.2">
      <c r="A149" s="10" t="b">
        <f t="shared" si="8"/>
        <v>0</v>
      </c>
      <c r="B149" s="38" t="s">
        <v>215</v>
      </c>
      <c r="C149" s="28"/>
      <c r="D149" s="28"/>
      <c r="E149" s="28"/>
      <c r="F149" s="28"/>
      <c r="G149" s="28"/>
      <c r="H149" s="28"/>
      <c r="I149" s="28"/>
      <c r="J149" s="28"/>
      <c r="K149" s="9"/>
    </row>
    <row r="150" spans="1:11" ht="15.75" customHeight="1" x14ac:dyDescent="0.2">
      <c r="A150" s="10" t="b">
        <f t="shared" si="8"/>
        <v>0</v>
      </c>
      <c r="B150" s="38" t="s">
        <v>215</v>
      </c>
      <c r="C150" s="38">
        <f>1+C148</f>
        <v>137</v>
      </c>
      <c r="D150" s="36">
        <v>265</v>
      </c>
      <c r="E150" s="36">
        <v>60</v>
      </c>
      <c r="F150" s="36" t="s">
        <v>114</v>
      </c>
      <c r="G150" s="30" t="s">
        <v>290</v>
      </c>
      <c r="H150" s="31"/>
      <c r="I150" s="27">
        <v>5</v>
      </c>
      <c r="J150" s="27">
        <v>20</v>
      </c>
      <c r="K150" s="8"/>
    </row>
    <row r="151" spans="1:11" ht="15.75" customHeight="1" x14ac:dyDescent="0.2">
      <c r="A151" s="10" t="b">
        <f t="shared" si="8"/>
        <v>0</v>
      </c>
      <c r="B151" s="38" t="s">
        <v>215</v>
      </c>
      <c r="C151" s="38">
        <f>1+C150</f>
        <v>138</v>
      </c>
      <c r="D151" s="36">
        <v>265</v>
      </c>
      <c r="E151" s="36">
        <v>65</v>
      </c>
      <c r="F151" s="36" t="s">
        <v>113</v>
      </c>
      <c r="G151" s="30" t="s">
        <v>120</v>
      </c>
      <c r="H151" s="31" t="s">
        <v>269</v>
      </c>
      <c r="I151" s="27">
        <v>481</v>
      </c>
      <c r="J151" s="27">
        <v>1962</v>
      </c>
      <c r="K151" s="8"/>
    </row>
    <row r="152" spans="1:11" ht="15.75" customHeight="1" x14ac:dyDescent="0.2">
      <c r="A152" s="10" t="b">
        <f t="shared" si="8"/>
        <v>0</v>
      </c>
      <c r="B152" s="38" t="s">
        <v>215</v>
      </c>
      <c r="C152" s="38">
        <f t="shared" ref="C152:C161" si="10">1+C151</f>
        <v>139</v>
      </c>
      <c r="D152" s="36">
        <v>265</v>
      </c>
      <c r="E152" s="36">
        <v>65</v>
      </c>
      <c r="F152" s="36" t="s">
        <v>113</v>
      </c>
      <c r="G152" s="30" t="s">
        <v>19</v>
      </c>
      <c r="H152" s="31" t="s">
        <v>245</v>
      </c>
      <c r="I152" s="27">
        <v>37</v>
      </c>
      <c r="J152" s="27">
        <v>130</v>
      </c>
      <c r="K152" s="8"/>
    </row>
    <row r="153" spans="1:11" ht="15.75" customHeight="1" x14ac:dyDescent="0.2">
      <c r="A153" s="10" t="b">
        <f t="shared" si="8"/>
        <v>0</v>
      </c>
      <c r="B153" s="38" t="s">
        <v>215</v>
      </c>
      <c r="C153" s="38">
        <f t="shared" si="10"/>
        <v>140</v>
      </c>
      <c r="D153" s="36">
        <v>265</v>
      </c>
      <c r="E153" s="36">
        <v>65</v>
      </c>
      <c r="F153" s="36" t="s">
        <v>113</v>
      </c>
      <c r="G153" s="30" t="s">
        <v>82</v>
      </c>
      <c r="H153" s="31" t="s">
        <v>83</v>
      </c>
      <c r="I153" s="27">
        <v>44</v>
      </c>
      <c r="J153" s="27">
        <v>180</v>
      </c>
      <c r="K153" s="8"/>
    </row>
    <row r="154" spans="1:11" ht="15.75" customHeight="1" x14ac:dyDescent="0.2">
      <c r="A154" s="10" t="b">
        <f t="shared" si="8"/>
        <v>0</v>
      </c>
      <c r="B154" s="38" t="s">
        <v>215</v>
      </c>
      <c r="C154" s="38">
        <f t="shared" si="10"/>
        <v>141</v>
      </c>
      <c r="D154" s="36">
        <v>265</v>
      </c>
      <c r="E154" s="36">
        <v>70</v>
      </c>
      <c r="F154" s="36" t="s">
        <v>116</v>
      </c>
      <c r="G154" s="30" t="s">
        <v>124</v>
      </c>
      <c r="H154" s="31" t="s">
        <v>270</v>
      </c>
      <c r="I154" s="27">
        <v>25</v>
      </c>
      <c r="J154" s="27">
        <v>120</v>
      </c>
      <c r="K154" s="8"/>
    </row>
    <row r="155" spans="1:11" ht="15.75" customHeight="1" x14ac:dyDescent="0.2">
      <c r="A155" s="10" t="b">
        <f t="shared" si="8"/>
        <v>0</v>
      </c>
      <c r="B155" s="38" t="s">
        <v>215</v>
      </c>
      <c r="C155" s="38">
        <f t="shared" si="10"/>
        <v>142</v>
      </c>
      <c r="D155" s="36">
        <v>265</v>
      </c>
      <c r="E155" s="36">
        <v>75</v>
      </c>
      <c r="F155" s="36" t="s">
        <v>112</v>
      </c>
      <c r="G155" s="44" t="s">
        <v>399</v>
      </c>
      <c r="H155" s="31" t="s">
        <v>194</v>
      </c>
      <c r="I155" s="27">
        <v>3</v>
      </c>
      <c r="J155" s="27">
        <v>12</v>
      </c>
      <c r="K155" s="8"/>
    </row>
    <row r="156" spans="1:11" ht="15.75" customHeight="1" x14ac:dyDescent="0.2">
      <c r="A156" s="10" t="b">
        <f t="shared" si="8"/>
        <v>0</v>
      </c>
      <c r="B156" s="38" t="s">
        <v>215</v>
      </c>
      <c r="C156" s="38">
        <f t="shared" si="10"/>
        <v>143</v>
      </c>
      <c r="D156" s="36">
        <v>265</v>
      </c>
      <c r="E156" s="36">
        <v>75</v>
      </c>
      <c r="F156" s="36" t="s">
        <v>112</v>
      </c>
      <c r="G156" s="30" t="s">
        <v>159</v>
      </c>
      <c r="H156" s="31" t="s">
        <v>74</v>
      </c>
      <c r="I156" s="27">
        <v>1</v>
      </c>
      <c r="J156" s="27">
        <v>2</v>
      </c>
      <c r="K156" s="8"/>
    </row>
    <row r="157" spans="1:11" ht="15.75" customHeight="1" x14ac:dyDescent="0.2">
      <c r="A157" s="10" t="b">
        <f t="shared" si="8"/>
        <v>0</v>
      </c>
      <c r="B157" s="38" t="s">
        <v>215</v>
      </c>
      <c r="C157" s="38">
        <f t="shared" si="10"/>
        <v>144</v>
      </c>
      <c r="D157" s="36">
        <v>265</v>
      </c>
      <c r="E157" s="36">
        <v>75</v>
      </c>
      <c r="F157" s="36" t="s">
        <v>112</v>
      </c>
      <c r="G157" s="30" t="s">
        <v>152</v>
      </c>
      <c r="H157" s="31" t="s">
        <v>271</v>
      </c>
      <c r="I157" s="27">
        <v>26</v>
      </c>
      <c r="J157" s="27">
        <v>100</v>
      </c>
      <c r="K157" s="8"/>
    </row>
    <row r="158" spans="1:11" ht="15.75" customHeight="1" x14ac:dyDescent="0.2">
      <c r="A158" s="10" t="b">
        <f t="shared" si="8"/>
        <v>0</v>
      </c>
      <c r="B158" s="38" t="s">
        <v>215</v>
      </c>
      <c r="C158" s="38">
        <f t="shared" si="10"/>
        <v>145</v>
      </c>
      <c r="D158" s="36">
        <v>265</v>
      </c>
      <c r="E158" s="36">
        <v>75</v>
      </c>
      <c r="F158" s="36" t="s">
        <v>112</v>
      </c>
      <c r="G158" s="30" t="s">
        <v>153</v>
      </c>
      <c r="H158" s="31" t="s">
        <v>271</v>
      </c>
      <c r="I158" s="27">
        <v>8</v>
      </c>
      <c r="J158" s="27">
        <v>30</v>
      </c>
      <c r="K158" s="8"/>
    </row>
    <row r="159" spans="1:11" ht="15.75" customHeight="1" x14ac:dyDescent="0.2">
      <c r="A159" s="10" t="b">
        <f t="shared" si="8"/>
        <v>0</v>
      </c>
      <c r="B159" s="38" t="s">
        <v>215</v>
      </c>
      <c r="C159" s="38">
        <f t="shared" si="10"/>
        <v>146</v>
      </c>
      <c r="D159" s="36">
        <v>265</v>
      </c>
      <c r="E159" s="36">
        <v>75</v>
      </c>
      <c r="F159" s="36" t="s">
        <v>112</v>
      </c>
      <c r="G159" s="44" t="s">
        <v>100</v>
      </c>
      <c r="H159" s="31" t="s">
        <v>74</v>
      </c>
      <c r="I159" s="27">
        <v>147</v>
      </c>
      <c r="J159" s="27">
        <v>735</v>
      </c>
      <c r="K159" s="8"/>
    </row>
    <row r="160" spans="1:11" ht="15.75" customHeight="1" x14ac:dyDescent="0.2">
      <c r="A160" s="10" t="b">
        <f t="shared" si="8"/>
        <v>0</v>
      </c>
      <c r="B160" s="38" t="s">
        <v>215</v>
      </c>
      <c r="C160" s="38">
        <f t="shared" si="10"/>
        <v>147</v>
      </c>
      <c r="D160" s="36">
        <v>265</v>
      </c>
      <c r="E160" s="36">
        <v>75</v>
      </c>
      <c r="F160" s="36" t="s">
        <v>112</v>
      </c>
      <c r="G160" s="30" t="s">
        <v>22</v>
      </c>
      <c r="H160" s="31" t="s">
        <v>48</v>
      </c>
      <c r="I160" s="27">
        <v>4</v>
      </c>
      <c r="J160" s="27">
        <v>12</v>
      </c>
      <c r="K160" s="8"/>
    </row>
    <row r="161" spans="1:11" ht="15.75" customHeight="1" x14ac:dyDescent="0.2">
      <c r="A161" s="10" t="b">
        <f t="shared" si="8"/>
        <v>0</v>
      </c>
      <c r="B161" s="38" t="s">
        <v>215</v>
      </c>
      <c r="C161" s="38">
        <f t="shared" si="10"/>
        <v>148</v>
      </c>
      <c r="D161" s="36">
        <v>265</v>
      </c>
      <c r="E161" s="36">
        <v>75</v>
      </c>
      <c r="F161" s="36" t="s">
        <v>112</v>
      </c>
      <c r="G161" s="30" t="s">
        <v>256</v>
      </c>
      <c r="H161" s="31"/>
      <c r="I161" s="27">
        <v>1</v>
      </c>
      <c r="J161" s="27">
        <v>4</v>
      </c>
      <c r="K161" s="8"/>
    </row>
    <row r="162" spans="1:11" ht="15.75" customHeight="1" x14ac:dyDescent="0.2">
      <c r="A162" s="10" t="b">
        <f t="shared" si="8"/>
        <v>0</v>
      </c>
      <c r="B162" s="38" t="s">
        <v>215</v>
      </c>
      <c r="C162" s="28"/>
      <c r="D162" s="28"/>
      <c r="E162" s="28"/>
      <c r="F162" s="28"/>
      <c r="G162" s="28"/>
      <c r="H162" s="28"/>
      <c r="I162" s="28"/>
      <c r="J162" s="28"/>
      <c r="K162" s="9"/>
    </row>
    <row r="163" spans="1:11" ht="15.75" customHeight="1" x14ac:dyDescent="0.2">
      <c r="A163" s="10" t="b">
        <f t="shared" si="8"/>
        <v>0</v>
      </c>
      <c r="B163" s="38" t="s">
        <v>215</v>
      </c>
      <c r="C163" s="38">
        <f>1+C161</f>
        <v>149</v>
      </c>
      <c r="D163" s="36">
        <v>275</v>
      </c>
      <c r="E163" s="36">
        <v>65</v>
      </c>
      <c r="F163" s="36" t="s">
        <v>113</v>
      </c>
      <c r="G163" s="30" t="s">
        <v>29</v>
      </c>
      <c r="H163" s="31" t="s">
        <v>47</v>
      </c>
      <c r="I163" s="27">
        <v>2</v>
      </c>
      <c r="J163" s="27">
        <v>8</v>
      </c>
      <c r="K163" s="8"/>
    </row>
    <row r="164" spans="1:11" ht="15.75" customHeight="1" x14ac:dyDescent="0.2">
      <c r="A164" s="10" t="b">
        <f t="shared" si="8"/>
        <v>0</v>
      </c>
      <c r="B164" s="38" t="s">
        <v>215</v>
      </c>
      <c r="C164" s="38">
        <f t="shared" ref="C164:C176" si="11">1+C163</f>
        <v>150</v>
      </c>
      <c r="D164" s="36">
        <v>275</v>
      </c>
      <c r="E164" s="36">
        <v>65</v>
      </c>
      <c r="F164" s="36" t="s">
        <v>114</v>
      </c>
      <c r="G164" s="30" t="s">
        <v>58</v>
      </c>
      <c r="H164" s="31"/>
      <c r="I164" s="27">
        <v>1</v>
      </c>
      <c r="J164" s="27">
        <v>4</v>
      </c>
      <c r="K164" s="8"/>
    </row>
    <row r="165" spans="1:11" ht="15.75" customHeight="1" x14ac:dyDescent="0.2">
      <c r="A165" s="10" t="b">
        <f t="shared" si="8"/>
        <v>0</v>
      </c>
      <c r="B165" s="28"/>
      <c r="C165" s="38">
        <f t="shared" si="11"/>
        <v>151</v>
      </c>
      <c r="D165" s="36">
        <v>275</v>
      </c>
      <c r="E165" s="36">
        <v>70</v>
      </c>
      <c r="F165" s="36" t="s">
        <v>114</v>
      </c>
      <c r="G165" s="30" t="s">
        <v>105</v>
      </c>
      <c r="H165" s="31" t="s">
        <v>106</v>
      </c>
      <c r="I165" s="27">
        <v>87</v>
      </c>
      <c r="J165" s="27">
        <v>416</v>
      </c>
      <c r="K165" s="8"/>
    </row>
    <row r="166" spans="1:11" ht="15.75" customHeight="1" x14ac:dyDescent="0.2">
      <c r="A166" s="10" t="b">
        <f t="shared" si="8"/>
        <v>0</v>
      </c>
      <c r="B166" s="38" t="s">
        <v>215</v>
      </c>
      <c r="C166" s="38">
        <f t="shared" si="11"/>
        <v>152</v>
      </c>
      <c r="D166" s="36">
        <v>275</v>
      </c>
      <c r="E166" s="36">
        <v>80</v>
      </c>
      <c r="F166" s="36" t="s">
        <v>118</v>
      </c>
      <c r="G166" s="42" t="s">
        <v>211</v>
      </c>
      <c r="H166" s="31" t="s">
        <v>240</v>
      </c>
      <c r="I166" s="27">
        <v>10</v>
      </c>
      <c r="J166" s="27">
        <v>40</v>
      </c>
      <c r="K166" s="8"/>
    </row>
    <row r="167" spans="1:11" ht="15.75" customHeight="1" x14ac:dyDescent="0.2">
      <c r="A167" s="10" t="b">
        <f t="shared" si="8"/>
        <v>0</v>
      </c>
      <c r="B167" s="38" t="s">
        <v>215</v>
      </c>
      <c r="C167" s="28"/>
      <c r="D167" s="28"/>
      <c r="E167" s="28"/>
      <c r="F167" s="28"/>
      <c r="G167" s="28"/>
      <c r="H167" s="28"/>
      <c r="I167" s="28"/>
      <c r="J167" s="28"/>
      <c r="K167" s="9"/>
    </row>
    <row r="168" spans="1:11" ht="15.75" customHeight="1" x14ac:dyDescent="0.2">
      <c r="A168" s="10" t="b">
        <f t="shared" si="8"/>
        <v>0</v>
      </c>
      <c r="B168" s="38" t="s">
        <v>215</v>
      </c>
      <c r="C168" s="38">
        <f>1+C166</f>
        <v>153</v>
      </c>
      <c r="D168" s="24">
        <v>285</v>
      </c>
      <c r="E168" s="24">
        <v>70</v>
      </c>
      <c r="F168" s="24" t="s">
        <v>116</v>
      </c>
      <c r="G168" s="29" t="s">
        <v>154</v>
      </c>
      <c r="H168" s="33"/>
      <c r="I168" s="27">
        <v>1</v>
      </c>
      <c r="J168" s="27">
        <v>4</v>
      </c>
      <c r="K168" s="8"/>
    </row>
    <row r="169" spans="1:11" ht="15.75" customHeight="1" x14ac:dyDescent="0.2">
      <c r="A169" s="10" t="b">
        <f t="shared" si="8"/>
        <v>0</v>
      </c>
      <c r="B169" s="38" t="s">
        <v>215</v>
      </c>
      <c r="C169" s="38">
        <f t="shared" si="11"/>
        <v>154</v>
      </c>
      <c r="D169" s="24">
        <v>285</v>
      </c>
      <c r="E169" s="24">
        <v>70</v>
      </c>
      <c r="F169" s="24" t="s">
        <v>116</v>
      </c>
      <c r="G169" s="29" t="s">
        <v>0</v>
      </c>
      <c r="H169" s="26" t="s">
        <v>49</v>
      </c>
      <c r="I169" s="27">
        <v>4</v>
      </c>
      <c r="J169" s="27">
        <v>20</v>
      </c>
      <c r="K169" s="8"/>
    </row>
    <row r="170" spans="1:11" ht="15.75" customHeight="1" x14ac:dyDescent="0.2">
      <c r="A170" s="10" t="b">
        <f t="shared" si="8"/>
        <v>0</v>
      </c>
      <c r="B170" s="38" t="s">
        <v>215</v>
      </c>
      <c r="C170" s="38">
        <f t="shared" si="11"/>
        <v>155</v>
      </c>
      <c r="D170" s="24">
        <v>285</v>
      </c>
      <c r="E170" s="24">
        <v>70</v>
      </c>
      <c r="F170" s="24" t="s">
        <v>116</v>
      </c>
      <c r="G170" s="29" t="s">
        <v>273</v>
      </c>
      <c r="H170" s="26" t="s">
        <v>240</v>
      </c>
      <c r="I170" s="27">
        <v>10</v>
      </c>
      <c r="J170" s="27">
        <v>40</v>
      </c>
      <c r="K170" s="8"/>
    </row>
    <row r="171" spans="1:11" ht="15.75" customHeight="1" x14ac:dyDescent="0.2">
      <c r="A171" s="10" t="b">
        <f t="shared" si="8"/>
        <v>0</v>
      </c>
      <c r="B171" s="38" t="s">
        <v>215</v>
      </c>
      <c r="C171" s="28"/>
      <c r="D171" s="28"/>
      <c r="E171" s="28"/>
      <c r="F171" s="28"/>
      <c r="G171" s="28"/>
      <c r="H171" s="28"/>
      <c r="I171" s="28"/>
      <c r="J171" s="28"/>
      <c r="K171" s="9"/>
    </row>
    <row r="172" spans="1:11" ht="15.75" customHeight="1" x14ac:dyDescent="0.2">
      <c r="A172" s="10" t="b">
        <f t="shared" si="8"/>
        <v>0</v>
      </c>
      <c r="B172" s="38" t="s">
        <v>215</v>
      </c>
      <c r="C172" s="38">
        <f>1+C170</f>
        <v>156</v>
      </c>
      <c r="D172" s="24">
        <v>295</v>
      </c>
      <c r="E172" s="24">
        <v>80</v>
      </c>
      <c r="F172" s="24" t="s">
        <v>275</v>
      </c>
      <c r="G172" s="29" t="s">
        <v>403</v>
      </c>
      <c r="H172" s="26" t="s">
        <v>274</v>
      </c>
      <c r="I172" s="27">
        <v>2</v>
      </c>
      <c r="J172" s="27">
        <v>16</v>
      </c>
      <c r="K172" s="8"/>
    </row>
    <row r="173" spans="1:11" ht="15.75" customHeight="1" x14ac:dyDescent="0.2">
      <c r="A173" s="10" t="b">
        <f t="shared" si="8"/>
        <v>0</v>
      </c>
      <c r="B173" s="38" t="s">
        <v>215</v>
      </c>
      <c r="C173" s="38">
        <f t="shared" si="11"/>
        <v>157</v>
      </c>
      <c r="D173" s="24">
        <v>295</v>
      </c>
      <c r="E173" s="24">
        <v>80</v>
      </c>
      <c r="F173" s="24" t="s">
        <v>275</v>
      </c>
      <c r="G173" s="29" t="s">
        <v>404</v>
      </c>
      <c r="H173" s="26"/>
      <c r="I173" s="27">
        <v>1</v>
      </c>
      <c r="J173" s="27">
        <v>16</v>
      </c>
      <c r="K173" s="8"/>
    </row>
    <row r="174" spans="1:11" ht="15.75" customHeight="1" x14ac:dyDescent="0.2">
      <c r="A174" s="10" t="b">
        <f t="shared" si="8"/>
        <v>0</v>
      </c>
      <c r="B174" s="38" t="s">
        <v>215</v>
      </c>
      <c r="C174" s="28"/>
      <c r="D174" s="28"/>
      <c r="E174" s="28"/>
      <c r="F174" s="28"/>
      <c r="G174" s="28"/>
      <c r="H174" s="28"/>
      <c r="I174" s="28"/>
      <c r="J174" s="28"/>
      <c r="K174" s="9"/>
    </row>
    <row r="175" spans="1:11" ht="15.75" customHeight="1" x14ac:dyDescent="0.2">
      <c r="A175" s="10" t="b">
        <f t="shared" si="8"/>
        <v>0</v>
      </c>
      <c r="B175" s="28"/>
      <c r="C175" s="38">
        <f>1+C173</f>
        <v>158</v>
      </c>
      <c r="D175" s="24">
        <v>305</v>
      </c>
      <c r="E175" s="24">
        <v>70</v>
      </c>
      <c r="F175" s="24" t="s">
        <v>116</v>
      </c>
      <c r="G175" s="29" t="s">
        <v>125</v>
      </c>
      <c r="H175" s="26" t="s">
        <v>276</v>
      </c>
      <c r="I175" s="27">
        <v>1</v>
      </c>
      <c r="J175" s="27">
        <v>8</v>
      </c>
      <c r="K175" s="8"/>
    </row>
    <row r="176" spans="1:11" ht="15.75" customHeight="1" x14ac:dyDescent="0.2">
      <c r="A176" s="10" t="b">
        <f t="shared" si="8"/>
        <v>0</v>
      </c>
      <c r="B176" s="38" t="s">
        <v>215</v>
      </c>
      <c r="C176" s="38">
        <f t="shared" si="11"/>
        <v>159</v>
      </c>
      <c r="D176" s="24">
        <v>305</v>
      </c>
      <c r="E176" s="24">
        <v>70</v>
      </c>
      <c r="F176" s="24" t="s">
        <v>116</v>
      </c>
      <c r="G176" s="29" t="s">
        <v>123</v>
      </c>
      <c r="H176" s="26" t="s">
        <v>50</v>
      </c>
      <c r="I176" s="27">
        <v>7</v>
      </c>
      <c r="J176" s="27">
        <v>40</v>
      </c>
      <c r="K176" s="8"/>
    </row>
    <row r="177" spans="1:11" ht="15.75" customHeight="1" x14ac:dyDescent="0.2">
      <c r="A177" s="10" t="b">
        <f t="shared" si="8"/>
        <v>0</v>
      </c>
      <c r="B177" s="38" t="s">
        <v>215</v>
      </c>
      <c r="C177" s="28"/>
      <c r="D177" s="28"/>
      <c r="E177" s="28"/>
      <c r="F177" s="28"/>
      <c r="G177" s="28"/>
      <c r="H177" s="28"/>
      <c r="I177" s="28"/>
      <c r="J177" s="28"/>
      <c r="K177" s="9"/>
    </row>
    <row r="178" spans="1:11" ht="15.75" customHeight="1" x14ac:dyDescent="0.2">
      <c r="A178" s="10" t="b">
        <f t="shared" si="8"/>
        <v>0</v>
      </c>
      <c r="B178" s="38" t="s">
        <v>215</v>
      </c>
      <c r="C178" s="10">
        <f>1+C176</f>
        <v>160</v>
      </c>
      <c r="D178" s="24">
        <v>315</v>
      </c>
      <c r="E178" s="24">
        <v>80</v>
      </c>
      <c r="F178" s="24" t="s">
        <v>118</v>
      </c>
      <c r="G178" s="42" t="s">
        <v>278</v>
      </c>
      <c r="H178" s="31" t="s">
        <v>279</v>
      </c>
      <c r="I178" s="27">
        <v>30</v>
      </c>
      <c r="J178" s="27">
        <v>180</v>
      </c>
      <c r="K178" s="8"/>
    </row>
    <row r="179" spans="1:11" ht="15.75" customHeight="1" x14ac:dyDescent="0.2">
      <c r="A179" s="10" t="b">
        <f t="shared" si="8"/>
        <v>0</v>
      </c>
      <c r="B179" s="38" t="s">
        <v>215</v>
      </c>
      <c r="C179" s="10">
        <f>1+C178</f>
        <v>161</v>
      </c>
      <c r="D179" s="24">
        <v>315</v>
      </c>
      <c r="E179" s="24">
        <v>80</v>
      </c>
      <c r="F179" s="24" t="s">
        <v>118</v>
      </c>
      <c r="G179" s="30" t="s">
        <v>130</v>
      </c>
      <c r="H179" s="31" t="s">
        <v>375</v>
      </c>
      <c r="I179" s="27">
        <v>9</v>
      </c>
      <c r="J179" s="27">
        <v>50</v>
      </c>
      <c r="K179" s="8"/>
    </row>
    <row r="180" spans="1:11" ht="15.75" customHeight="1" x14ac:dyDescent="0.2">
      <c r="A180" s="10" t="b">
        <f t="shared" si="8"/>
        <v>0</v>
      </c>
      <c r="B180" s="38" t="s">
        <v>215</v>
      </c>
      <c r="C180" s="10">
        <f>1+C179</f>
        <v>162</v>
      </c>
      <c r="D180" s="24">
        <v>315</v>
      </c>
      <c r="E180" s="24">
        <v>80</v>
      </c>
      <c r="F180" s="24" t="s">
        <v>118</v>
      </c>
      <c r="G180" s="30" t="s">
        <v>84</v>
      </c>
      <c r="H180" s="46" t="s">
        <v>277</v>
      </c>
      <c r="I180" s="27">
        <v>44</v>
      </c>
      <c r="J180" s="27">
        <v>370</v>
      </c>
      <c r="K180" s="8"/>
    </row>
    <row r="181" spans="1:11" ht="15.75" customHeight="1" x14ac:dyDescent="0.2">
      <c r="A181" s="10" t="b">
        <f t="shared" si="8"/>
        <v>0</v>
      </c>
      <c r="B181" s="38" t="s">
        <v>215</v>
      </c>
      <c r="C181" s="28"/>
      <c r="D181" s="28"/>
      <c r="E181" s="28"/>
      <c r="F181" s="28"/>
      <c r="G181" s="28"/>
      <c r="H181" s="28"/>
      <c r="I181" s="28"/>
      <c r="J181" s="28"/>
      <c r="K181" s="9"/>
    </row>
    <row r="182" spans="1:11" ht="15.75" customHeight="1" x14ac:dyDescent="0.2">
      <c r="A182" s="10" t="b">
        <f t="shared" si="8"/>
        <v>0</v>
      </c>
      <c r="B182" s="38" t="s">
        <v>215</v>
      </c>
      <c r="C182" s="10">
        <f>1+C180</f>
        <v>163</v>
      </c>
      <c r="D182" s="24">
        <v>365</v>
      </c>
      <c r="E182" s="24">
        <v>80</v>
      </c>
      <c r="F182" s="24" t="s">
        <v>119</v>
      </c>
      <c r="G182" s="25" t="s">
        <v>212</v>
      </c>
      <c r="H182" s="26" t="s">
        <v>280</v>
      </c>
      <c r="I182" s="27">
        <v>10</v>
      </c>
      <c r="J182" s="27">
        <v>60</v>
      </c>
      <c r="K182" s="8"/>
    </row>
    <row r="183" spans="1:11" ht="15.75" customHeight="1" x14ac:dyDescent="0.2">
      <c r="A183" s="10" t="b">
        <f t="shared" si="8"/>
        <v>0</v>
      </c>
      <c r="B183" s="38" t="s">
        <v>215</v>
      </c>
      <c r="C183" s="28"/>
      <c r="D183" s="28"/>
      <c r="E183" s="28"/>
      <c r="F183" s="28"/>
      <c r="G183" s="28"/>
      <c r="H183" s="28"/>
      <c r="I183" s="28"/>
      <c r="J183" s="28"/>
      <c r="K183" s="9"/>
    </row>
    <row r="184" spans="1:11" ht="15.75" customHeight="1" x14ac:dyDescent="0.2">
      <c r="A184" s="10" t="b">
        <f t="shared" si="8"/>
        <v>0</v>
      </c>
      <c r="B184" s="38" t="s">
        <v>215</v>
      </c>
      <c r="C184" s="10">
        <f>1+C182</f>
        <v>164</v>
      </c>
      <c r="D184" s="24">
        <v>385</v>
      </c>
      <c r="E184" s="24">
        <v>65</v>
      </c>
      <c r="F184" s="24" t="s">
        <v>118</v>
      </c>
      <c r="G184" s="25" t="s">
        <v>213</v>
      </c>
      <c r="H184" s="26" t="s">
        <v>187</v>
      </c>
      <c r="I184" s="27">
        <v>78</v>
      </c>
      <c r="J184" s="27">
        <v>500</v>
      </c>
      <c r="K184" s="8"/>
    </row>
    <row r="185" spans="1:11" ht="15.75" customHeight="1" x14ac:dyDescent="0.2">
      <c r="A185" s="10" t="b">
        <f t="shared" si="8"/>
        <v>0</v>
      </c>
      <c r="B185" s="38" t="s">
        <v>215</v>
      </c>
      <c r="C185" s="28"/>
      <c r="D185" s="28"/>
      <c r="E185" s="28"/>
      <c r="F185" s="28"/>
      <c r="G185" s="28"/>
      <c r="H185" s="28"/>
      <c r="I185" s="28"/>
      <c r="J185" s="28"/>
      <c r="K185" s="9"/>
    </row>
    <row r="186" spans="1:11" ht="15.75" customHeight="1" x14ac:dyDescent="0.2">
      <c r="A186" s="10" t="b">
        <f t="shared" si="8"/>
        <v>0</v>
      </c>
      <c r="B186" s="38" t="s">
        <v>215</v>
      </c>
      <c r="C186" s="10">
        <f>1+C184</f>
        <v>165</v>
      </c>
      <c r="D186" s="10">
        <v>425</v>
      </c>
      <c r="E186" s="24">
        <v>65</v>
      </c>
      <c r="F186" s="24" t="s">
        <v>118</v>
      </c>
      <c r="G186" s="25" t="s">
        <v>214</v>
      </c>
      <c r="H186" s="26" t="s">
        <v>281</v>
      </c>
      <c r="I186" s="27">
        <v>4</v>
      </c>
      <c r="J186" s="27">
        <v>30</v>
      </c>
      <c r="K186" s="8"/>
    </row>
    <row r="187" spans="1:11" ht="15.75" customHeight="1" x14ac:dyDescent="0.2">
      <c r="A187" s="10" t="b">
        <f t="shared" si="8"/>
        <v>0</v>
      </c>
      <c r="B187" s="38" t="s">
        <v>215</v>
      </c>
      <c r="C187" s="28"/>
      <c r="D187" s="28"/>
      <c r="E187" s="28"/>
      <c r="F187" s="28"/>
      <c r="G187" s="28"/>
      <c r="H187" s="28"/>
      <c r="I187" s="28"/>
      <c r="J187" s="28"/>
      <c r="K187" s="9"/>
    </row>
    <row r="188" spans="1:11" ht="15.75" customHeight="1" x14ac:dyDescent="0.2">
      <c r="A188" s="10" t="b">
        <f t="shared" si="8"/>
        <v>0</v>
      </c>
      <c r="B188" s="38" t="s">
        <v>215</v>
      </c>
      <c r="C188" s="10">
        <f>1+C186</f>
        <v>166</v>
      </c>
      <c r="E188" s="24"/>
      <c r="F188" s="24"/>
      <c r="G188" s="42" t="s">
        <v>288</v>
      </c>
      <c r="H188" s="31" t="s">
        <v>188</v>
      </c>
      <c r="I188" s="27">
        <v>20</v>
      </c>
      <c r="J188" s="27">
        <v>80</v>
      </c>
      <c r="K188" s="8"/>
    </row>
    <row r="189" spans="1:11" ht="15.75" customHeight="1" x14ac:dyDescent="0.2">
      <c r="A189" s="10" t="b">
        <f t="shared" si="8"/>
        <v>0</v>
      </c>
      <c r="B189" s="28"/>
      <c r="C189" s="10">
        <f>1+C188</f>
        <v>167</v>
      </c>
      <c r="E189" s="24"/>
      <c r="F189" s="24"/>
      <c r="G189" s="42" t="s">
        <v>286</v>
      </c>
      <c r="H189" s="31" t="s">
        <v>72</v>
      </c>
      <c r="I189" s="27">
        <v>10</v>
      </c>
      <c r="J189" s="27">
        <v>54</v>
      </c>
      <c r="K189" s="8"/>
    </row>
    <row r="190" spans="1:11" ht="15.75" customHeight="1" x14ac:dyDescent="0.2">
      <c r="A190" s="10" t="b">
        <f t="shared" si="8"/>
        <v>0</v>
      </c>
      <c r="B190" s="38" t="s">
        <v>215</v>
      </c>
      <c r="C190" s="10">
        <f t="shared" ref="C190:C201" si="12">1+C189</f>
        <v>168</v>
      </c>
      <c r="E190" s="24"/>
      <c r="F190" s="24"/>
      <c r="G190" s="42" t="s">
        <v>193</v>
      </c>
      <c r="H190" s="31"/>
      <c r="I190" s="27">
        <v>50</v>
      </c>
      <c r="J190" s="27">
        <v>200</v>
      </c>
      <c r="K190" s="8"/>
    </row>
    <row r="191" spans="1:11" ht="15.75" customHeight="1" x14ac:dyDescent="0.2">
      <c r="A191" s="10" t="b">
        <f t="shared" si="8"/>
        <v>0</v>
      </c>
      <c r="B191" s="38" t="s">
        <v>215</v>
      </c>
      <c r="C191" s="10">
        <f t="shared" si="12"/>
        <v>169</v>
      </c>
      <c r="E191" s="24"/>
      <c r="F191" s="24"/>
      <c r="G191" s="42" t="s">
        <v>175</v>
      </c>
      <c r="H191" s="31" t="s">
        <v>186</v>
      </c>
      <c r="I191" s="27">
        <v>26</v>
      </c>
      <c r="J191" s="27">
        <v>80</v>
      </c>
      <c r="K191" s="8"/>
    </row>
    <row r="192" spans="1:11" ht="15.75" customHeight="1" x14ac:dyDescent="0.2">
      <c r="A192" s="10" t="b">
        <f t="shared" si="8"/>
        <v>0</v>
      </c>
      <c r="B192" s="38" t="s">
        <v>215</v>
      </c>
      <c r="C192" s="10">
        <f t="shared" si="12"/>
        <v>170</v>
      </c>
      <c r="E192" s="24"/>
      <c r="F192" s="24"/>
      <c r="G192" s="42" t="s">
        <v>192</v>
      </c>
      <c r="H192" s="31"/>
      <c r="I192" s="27">
        <v>5</v>
      </c>
      <c r="J192" s="27">
        <v>20</v>
      </c>
      <c r="K192" s="8"/>
    </row>
    <row r="193" spans="1:11" ht="15.75" customHeight="1" x14ac:dyDescent="0.2">
      <c r="A193" s="10" t="b">
        <f t="shared" si="8"/>
        <v>0</v>
      </c>
      <c r="B193" s="38" t="s">
        <v>215</v>
      </c>
      <c r="C193" s="10">
        <f t="shared" si="12"/>
        <v>171</v>
      </c>
      <c r="E193" s="24"/>
      <c r="F193" s="24"/>
      <c r="G193" s="42" t="s">
        <v>198</v>
      </c>
      <c r="H193" s="31"/>
      <c r="I193" s="27">
        <v>5</v>
      </c>
      <c r="J193" s="27">
        <v>20</v>
      </c>
      <c r="K193" s="8"/>
    </row>
    <row r="194" spans="1:11" ht="15.75" customHeight="1" x14ac:dyDescent="0.2">
      <c r="A194" s="10" t="b">
        <f t="shared" si="8"/>
        <v>0</v>
      </c>
      <c r="B194" s="28"/>
      <c r="C194" s="10">
        <f t="shared" si="12"/>
        <v>172</v>
      </c>
      <c r="E194" s="24"/>
      <c r="F194" s="24"/>
      <c r="G194" s="42" t="s">
        <v>179</v>
      </c>
      <c r="H194" s="31" t="s">
        <v>180</v>
      </c>
      <c r="I194" s="27">
        <v>10</v>
      </c>
      <c r="J194" s="27">
        <v>40</v>
      </c>
      <c r="K194" s="8"/>
    </row>
    <row r="195" spans="1:11" ht="15.75" customHeight="1" x14ac:dyDescent="0.2">
      <c r="A195" s="10" t="b">
        <f t="shared" si="8"/>
        <v>0</v>
      </c>
      <c r="B195" s="38" t="s">
        <v>215</v>
      </c>
      <c r="C195" s="10">
        <f t="shared" si="12"/>
        <v>173</v>
      </c>
      <c r="E195" s="24"/>
      <c r="F195" s="24"/>
      <c r="G195" s="42" t="s">
        <v>287</v>
      </c>
      <c r="H195" s="31"/>
      <c r="I195" s="41">
        <v>3</v>
      </c>
      <c r="J195" s="27">
        <v>4</v>
      </c>
      <c r="K195" s="8"/>
    </row>
    <row r="196" spans="1:11" ht="15.75" customHeight="1" x14ac:dyDescent="0.2">
      <c r="A196" s="10" t="b">
        <f t="shared" ref="A196:A211" si="13">COUNTIF($G:$G,G196)&gt;1</f>
        <v>0</v>
      </c>
      <c r="B196" s="38" t="s">
        <v>215</v>
      </c>
      <c r="C196" s="10">
        <f t="shared" si="12"/>
        <v>174</v>
      </c>
      <c r="G196" s="42" t="s">
        <v>400</v>
      </c>
      <c r="H196" s="31" t="s">
        <v>283</v>
      </c>
      <c r="I196" s="41">
        <v>187</v>
      </c>
      <c r="J196" s="41">
        <v>694</v>
      </c>
      <c r="K196" s="8"/>
    </row>
    <row r="197" spans="1:11" ht="15.75" customHeight="1" x14ac:dyDescent="0.2">
      <c r="A197" s="10" t="b">
        <f t="shared" si="13"/>
        <v>0</v>
      </c>
      <c r="B197" s="38" t="s">
        <v>215</v>
      </c>
      <c r="C197" s="10">
        <f t="shared" si="12"/>
        <v>175</v>
      </c>
      <c r="F197" s="24"/>
      <c r="G197" s="42" t="s">
        <v>93</v>
      </c>
      <c r="H197" s="31"/>
      <c r="I197" s="27">
        <v>50</v>
      </c>
      <c r="J197" s="27">
        <v>200</v>
      </c>
      <c r="K197" s="8"/>
    </row>
    <row r="198" spans="1:11" ht="15.75" customHeight="1" x14ac:dyDescent="0.2">
      <c r="A198" s="10" t="b">
        <f t="shared" si="13"/>
        <v>0</v>
      </c>
      <c r="B198" s="28"/>
      <c r="C198" s="10">
        <f t="shared" si="12"/>
        <v>176</v>
      </c>
      <c r="F198" s="24"/>
      <c r="G198" s="42" t="s">
        <v>132</v>
      </c>
      <c r="H198" s="31" t="s">
        <v>284</v>
      </c>
      <c r="I198" s="27">
        <v>18</v>
      </c>
      <c r="J198" s="27">
        <v>60</v>
      </c>
      <c r="K198" s="8"/>
    </row>
    <row r="199" spans="1:11" ht="15.75" customHeight="1" x14ac:dyDescent="0.2">
      <c r="A199" s="10" t="b">
        <f t="shared" si="13"/>
        <v>1</v>
      </c>
      <c r="B199" s="38" t="s">
        <v>215</v>
      </c>
      <c r="C199" s="10">
        <f t="shared" si="12"/>
        <v>177</v>
      </c>
      <c r="F199" s="24"/>
      <c r="G199" s="42" t="s">
        <v>172</v>
      </c>
      <c r="H199" s="31" t="s">
        <v>181</v>
      </c>
      <c r="I199" s="27">
        <v>22</v>
      </c>
      <c r="J199" s="27">
        <v>60</v>
      </c>
      <c r="K199" s="8"/>
    </row>
    <row r="200" spans="1:11" ht="15.75" customHeight="1" x14ac:dyDescent="0.2">
      <c r="A200" s="10" t="b">
        <f t="shared" si="13"/>
        <v>1</v>
      </c>
      <c r="B200" s="38" t="s">
        <v>215</v>
      </c>
      <c r="C200" s="10">
        <f t="shared" si="12"/>
        <v>178</v>
      </c>
      <c r="G200" s="42" t="s">
        <v>172</v>
      </c>
      <c r="H200" s="31" t="s">
        <v>285</v>
      </c>
      <c r="I200" s="27">
        <v>22</v>
      </c>
      <c r="J200" s="27">
        <v>60</v>
      </c>
      <c r="K200" s="8"/>
    </row>
    <row r="201" spans="1:11" ht="15.75" customHeight="1" x14ac:dyDescent="0.2">
      <c r="A201" s="10" t="b">
        <f t="shared" si="13"/>
        <v>0</v>
      </c>
      <c r="B201" s="28"/>
      <c r="C201" s="10">
        <f t="shared" si="12"/>
        <v>179</v>
      </c>
      <c r="D201" s="38"/>
      <c r="E201" s="38"/>
      <c r="F201" s="36"/>
      <c r="G201" s="42" t="s">
        <v>199</v>
      </c>
      <c r="H201" s="31"/>
      <c r="I201" s="27">
        <v>30</v>
      </c>
      <c r="J201" s="27">
        <v>60</v>
      </c>
      <c r="K201" s="8"/>
    </row>
    <row r="202" spans="1:11" ht="15.75" customHeight="1" x14ac:dyDescent="0.2">
      <c r="A202" s="10" t="b">
        <f t="shared" si="13"/>
        <v>0</v>
      </c>
      <c r="B202" s="38" t="s">
        <v>215</v>
      </c>
      <c r="C202" s="28"/>
      <c r="D202" s="28"/>
      <c r="E202" s="28"/>
      <c r="F202" s="28"/>
      <c r="G202" s="47" t="s">
        <v>257</v>
      </c>
      <c r="H202" s="28"/>
      <c r="I202" s="28"/>
      <c r="J202" s="28"/>
      <c r="K202" s="9"/>
    </row>
    <row r="203" spans="1:11" ht="15.75" customHeight="1" x14ac:dyDescent="0.2">
      <c r="A203" s="10" t="b">
        <f t="shared" si="13"/>
        <v>1</v>
      </c>
      <c r="B203" s="38" t="s">
        <v>215</v>
      </c>
      <c r="C203" s="10">
        <f>1+C201</f>
        <v>180</v>
      </c>
      <c r="D203" s="24">
        <v>215</v>
      </c>
      <c r="E203" s="24">
        <v>55</v>
      </c>
      <c r="F203" s="24" t="s">
        <v>113</v>
      </c>
      <c r="G203" s="30" t="s">
        <v>141</v>
      </c>
      <c r="H203" s="31" t="s">
        <v>378</v>
      </c>
      <c r="I203" s="27">
        <v>21</v>
      </c>
      <c r="J203" s="27">
        <v>80</v>
      </c>
      <c r="K203" s="8"/>
    </row>
    <row r="204" spans="1:11" ht="15.75" customHeight="1" x14ac:dyDescent="0.2">
      <c r="A204" s="10" t="b">
        <f t="shared" si="13"/>
        <v>0</v>
      </c>
      <c r="B204" s="28"/>
      <c r="C204" s="10">
        <f>1+C203</f>
        <v>181</v>
      </c>
      <c r="D204" s="24">
        <v>215</v>
      </c>
      <c r="E204" s="24">
        <v>60</v>
      </c>
      <c r="F204" s="24" t="s">
        <v>112</v>
      </c>
      <c r="G204" s="30" t="s">
        <v>14</v>
      </c>
      <c r="H204" s="31" t="s">
        <v>379</v>
      </c>
      <c r="I204" s="27">
        <v>8</v>
      </c>
      <c r="J204" s="27">
        <v>40</v>
      </c>
      <c r="K204" s="8"/>
    </row>
    <row r="205" spans="1:11" ht="15.75" customHeight="1" x14ac:dyDescent="0.2">
      <c r="A205" s="10" t="b">
        <f t="shared" si="13"/>
        <v>0</v>
      </c>
      <c r="B205" s="38" t="s">
        <v>215</v>
      </c>
      <c r="C205" s="10">
        <f t="shared" ref="C205:C211" si="14">1+C204</f>
        <v>182</v>
      </c>
      <c r="D205" s="24">
        <v>225</v>
      </c>
      <c r="E205" s="24">
        <v>50</v>
      </c>
      <c r="F205" s="24" t="s">
        <v>113</v>
      </c>
      <c r="G205" s="30" t="s">
        <v>142</v>
      </c>
      <c r="H205" s="31" t="s">
        <v>242</v>
      </c>
      <c r="I205" s="27">
        <v>12</v>
      </c>
      <c r="J205" s="27">
        <v>40</v>
      </c>
      <c r="K205" s="8"/>
    </row>
    <row r="206" spans="1:11" ht="15.75" customHeight="1" x14ac:dyDescent="0.2">
      <c r="A206" s="10" t="b">
        <f t="shared" si="13"/>
        <v>0</v>
      </c>
      <c r="B206" s="38" t="s">
        <v>215</v>
      </c>
      <c r="C206" s="10">
        <f t="shared" si="14"/>
        <v>183</v>
      </c>
      <c r="D206" s="24">
        <v>225</v>
      </c>
      <c r="E206" s="24">
        <v>50</v>
      </c>
      <c r="F206" s="24" t="s">
        <v>113</v>
      </c>
      <c r="G206" s="30" t="s">
        <v>121</v>
      </c>
      <c r="H206" s="31" t="s">
        <v>293</v>
      </c>
      <c r="I206" s="27">
        <v>6</v>
      </c>
      <c r="J206" s="27">
        <v>50</v>
      </c>
      <c r="K206" s="8"/>
    </row>
    <row r="207" spans="1:11" ht="15.75" customHeight="1" x14ac:dyDescent="0.2">
      <c r="A207" s="10" t="b">
        <f t="shared" si="13"/>
        <v>0</v>
      </c>
      <c r="B207" s="38" t="s">
        <v>215</v>
      </c>
      <c r="C207" s="10">
        <f t="shared" si="14"/>
        <v>184</v>
      </c>
      <c r="D207" s="24">
        <v>225</v>
      </c>
      <c r="E207" s="24">
        <v>50</v>
      </c>
      <c r="F207" s="24" t="s">
        <v>113</v>
      </c>
      <c r="G207" s="30" t="s">
        <v>401</v>
      </c>
      <c r="H207" s="31" t="s">
        <v>243</v>
      </c>
      <c r="I207" s="27">
        <v>3</v>
      </c>
      <c r="J207" s="27">
        <v>20</v>
      </c>
      <c r="K207" s="8"/>
    </row>
    <row r="208" spans="1:11" ht="15.75" customHeight="1" x14ac:dyDescent="0.2">
      <c r="A208" s="10" t="b">
        <f t="shared" si="13"/>
        <v>0</v>
      </c>
      <c r="B208" s="28"/>
      <c r="C208" s="10">
        <f t="shared" si="14"/>
        <v>185</v>
      </c>
      <c r="D208" s="24">
        <v>225</v>
      </c>
      <c r="E208" s="24">
        <v>55</v>
      </c>
      <c r="F208" s="24" t="s">
        <v>112</v>
      </c>
      <c r="G208" s="30" t="s">
        <v>131</v>
      </c>
      <c r="H208" s="31" t="s">
        <v>388</v>
      </c>
      <c r="I208" s="27">
        <v>6</v>
      </c>
      <c r="J208" s="27">
        <v>24</v>
      </c>
      <c r="K208" s="8"/>
    </row>
    <row r="209" spans="1:11" ht="15.75" customHeight="1" x14ac:dyDescent="0.2">
      <c r="A209" s="10" t="b">
        <f t="shared" si="13"/>
        <v>0</v>
      </c>
      <c r="B209" s="38" t="s">
        <v>215</v>
      </c>
      <c r="C209" s="10">
        <f t="shared" si="14"/>
        <v>186</v>
      </c>
      <c r="D209" s="24">
        <v>225</v>
      </c>
      <c r="E209" s="24">
        <v>60</v>
      </c>
      <c r="F209" s="24" t="s">
        <v>112</v>
      </c>
      <c r="G209" s="30" t="s">
        <v>122</v>
      </c>
      <c r="H209" s="31" t="s">
        <v>244</v>
      </c>
      <c r="I209" s="27">
        <v>7</v>
      </c>
      <c r="J209" s="27">
        <v>43</v>
      </c>
      <c r="K209" s="8"/>
    </row>
    <row r="210" spans="1:11" ht="15.75" customHeight="1" x14ac:dyDescent="0.2">
      <c r="A210" s="10" t="b">
        <f t="shared" si="13"/>
        <v>0</v>
      </c>
      <c r="B210" s="28"/>
      <c r="C210" s="10">
        <f t="shared" si="14"/>
        <v>187</v>
      </c>
      <c r="D210" s="24">
        <v>225</v>
      </c>
      <c r="E210" s="24">
        <v>45</v>
      </c>
      <c r="F210" s="24" t="s">
        <v>114</v>
      </c>
      <c r="G210" s="30" t="s">
        <v>291</v>
      </c>
      <c r="H210" s="31" t="s">
        <v>292</v>
      </c>
      <c r="I210" s="27">
        <v>15</v>
      </c>
      <c r="J210" s="27">
        <v>60</v>
      </c>
      <c r="K210" s="8"/>
    </row>
    <row r="211" spans="1:11" ht="15.75" customHeight="1" x14ac:dyDescent="0.2">
      <c r="A211" s="10" t="b">
        <f t="shared" si="13"/>
        <v>0</v>
      </c>
      <c r="B211" s="38" t="s">
        <v>215</v>
      </c>
      <c r="C211" s="10">
        <f t="shared" si="14"/>
        <v>188</v>
      </c>
      <c r="D211" s="24">
        <v>245</v>
      </c>
      <c r="E211" s="24">
        <v>45</v>
      </c>
      <c r="F211" s="24" t="s">
        <v>113</v>
      </c>
      <c r="G211" s="30" t="s">
        <v>402</v>
      </c>
      <c r="H211" s="31" t="s">
        <v>387</v>
      </c>
      <c r="I211" s="27">
        <v>6</v>
      </c>
      <c r="J211" s="27">
        <v>20</v>
      </c>
      <c r="K211" s="8"/>
    </row>
  </sheetData>
  <sheetProtection password="B984" sheet="1" objects="1" scenarios="1"/>
  <mergeCells count="1">
    <mergeCell ref="K2:K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7"/>
  <sheetViews>
    <sheetView workbookViewId="0">
      <selection activeCell="B41" sqref="B41"/>
    </sheetView>
  </sheetViews>
  <sheetFormatPr defaultRowHeight="14.25" x14ac:dyDescent="0.2"/>
  <cols>
    <col min="2" max="2" width="13.625" customWidth="1"/>
    <col min="3" max="3" width="12.25" customWidth="1"/>
    <col min="4" max="5" width="10.875" customWidth="1"/>
    <col min="6" max="6" width="9.25" customWidth="1"/>
    <col min="7" max="7" width="7" bestFit="1" customWidth="1"/>
    <col min="8" max="9" width="12" customWidth="1"/>
    <col min="11" max="11" width="7" bestFit="1" customWidth="1"/>
    <col min="12" max="12" width="11.375" customWidth="1"/>
    <col min="14" max="14" width="12.625" customWidth="1"/>
    <col min="15" max="15" width="8.5" customWidth="1"/>
  </cols>
  <sheetData>
    <row r="2" spans="2:15" x14ac:dyDescent="0.2">
      <c r="B2" s="2">
        <v>0.03</v>
      </c>
      <c r="C2" t="s">
        <v>296</v>
      </c>
      <c r="F2" s="2">
        <v>0.05</v>
      </c>
      <c r="G2" t="s">
        <v>296</v>
      </c>
      <c r="J2" s="2">
        <v>0.02</v>
      </c>
      <c r="K2" t="s">
        <v>296</v>
      </c>
    </row>
    <row r="3" spans="2:15" ht="15" x14ac:dyDescent="0.25">
      <c r="B3" s="50" t="s">
        <v>297</v>
      </c>
      <c r="C3" s="50"/>
      <c r="F3" s="50" t="s">
        <v>298</v>
      </c>
      <c r="G3" s="50"/>
      <c r="I3" s="1"/>
      <c r="J3" s="50" t="s">
        <v>299</v>
      </c>
      <c r="K3" s="50"/>
      <c r="N3" s="50" t="s">
        <v>300</v>
      </c>
      <c r="O3" s="50"/>
    </row>
    <row r="4" spans="2:15" x14ac:dyDescent="0.2">
      <c r="B4" s="1" t="s">
        <v>301</v>
      </c>
      <c r="C4" s="1" t="s">
        <v>302</v>
      </c>
      <c r="D4" s="1"/>
      <c r="E4" s="1"/>
      <c r="F4" s="1" t="s">
        <v>301</v>
      </c>
      <c r="G4" s="1" t="s">
        <v>302</v>
      </c>
      <c r="H4" s="1"/>
      <c r="I4" s="1"/>
      <c r="J4" s="1" t="s">
        <v>301</v>
      </c>
      <c r="K4" s="1" t="s">
        <v>302</v>
      </c>
      <c r="L4" s="1"/>
      <c r="N4" t="s">
        <v>303</v>
      </c>
      <c r="O4" t="s">
        <v>301</v>
      </c>
    </row>
    <row r="5" spans="2:15" x14ac:dyDescent="0.2">
      <c r="B5" s="1" t="s">
        <v>304</v>
      </c>
      <c r="C5" s="3">
        <f>B2</f>
        <v>0.03</v>
      </c>
      <c r="D5" s="1"/>
      <c r="E5" s="1"/>
      <c r="F5" s="1" t="s">
        <v>304</v>
      </c>
      <c r="G5" s="3">
        <f>F2</f>
        <v>0.05</v>
      </c>
      <c r="H5" s="1"/>
      <c r="I5" s="1"/>
      <c r="J5" s="1" t="s">
        <v>305</v>
      </c>
      <c r="K5" s="3">
        <f>J2</f>
        <v>0.02</v>
      </c>
      <c r="L5" s="1"/>
      <c r="N5" t="s">
        <v>347</v>
      </c>
      <c r="O5">
        <v>1</v>
      </c>
    </row>
    <row r="6" spans="2:15" x14ac:dyDescent="0.2">
      <c r="B6" s="1" t="s">
        <v>306</v>
      </c>
      <c r="C6" s="3">
        <f t="shared" ref="C6:C11" si="0">C5-$B$2/6</f>
        <v>2.4999999999999998E-2</v>
      </c>
      <c r="D6" s="1"/>
      <c r="E6" s="1"/>
      <c r="F6" s="1" t="s">
        <v>306</v>
      </c>
      <c r="G6" s="3">
        <f t="shared" ref="G6:G11" si="1">G5-$F$2/6</f>
        <v>4.1666666666666671E-2</v>
      </c>
      <c r="H6" s="1"/>
      <c r="I6" s="1"/>
      <c r="J6" s="1" t="s">
        <v>307</v>
      </c>
      <c r="K6" s="3">
        <f>K5-$J$2/2</f>
        <v>0.01</v>
      </c>
      <c r="L6" s="1"/>
      <c r="N6" t="s">
        <v>308</v>
      </c>
      <c r="O6">
        <v>2</v>
      </c>
    </row>
    <row r="7" spans="2:15" x14ac:dyDescent="0.2">
      <c r="B7" s="1" t="s">
        <v>309</v>
      </c>
      <c r="C7" s="3">
        <f t="shared" si="0"/>
        <v>1.9999999999999997E-2</v>
      </c>
      <c r="D7" s="1"/>
      <c r="E7" s="1"/>
      <c r="F7" s="1" t="s">
        <v>309</v>
      </c>
      <c r="G7" s="3">
        <f t="shared" si="1"/>
        <v>3.333333333333334E-2</v>
      </c>
      <c r="H7" s="1"/>
      <c r="I7" s="1"/>
      <c r="J7" s="1" t="s">
        <v>310</v>
      </c>
      <c r="K7" s="3">
        <f>K6-$J$2/2</f>
        <v>0</v>
      </c>
      <c r="L7" s="1"/>
    </row>
    <row r="8" spans="2:15" x14ac:dyDescent="0.2">
      <c r="B8" s="1" t="s">
        <v>311</v>
      </c>
      <c r="C8" s="3">
        <f t="shared" si="0"/>
        <v>1.4999999999999996E-2</v>
      </c>
      <c r="D8" s="1"/>
      <c r="E8" s="1"/>
      <c r="F8" s="1" t="s">
        <v>311</v>
      </c>
      <c r="G8" s="3">
        <f t="shared" si="1"/>
        <v>2.5000000000000008E-2</v>
      </c>
      <c r="H8" s="1"/>
      <c r="I8" s="1"/>
    </row>
    <row r="9" spans="2:15" x14ac:dyDescent="0.2">
      <c r="B9" s="1" t="s">
        <v>312</v>
      </c>
      <c r="C9" s="3">
        <f t="shared" si="0"/>
        <v>9.999999999999995E-3</v>
      </c>
      <c r="D9" s="1"/>
      <c r="E9" s="1"/>
      <c r="F9" s="1" t="s">
        <v>312</v>
      </c>
      <c r="G9" s="3">
        <f t="shared" si="1"/>
        <v>1.6666666666666677E-2</v>
      </c>
      <c r="H9" s="1"/>
      <c r="I9" s="1"/>
    </row>
    <row r="10" spans="2:15" ht="15" x14ac:dyDescent="0.25">
      <c r="B10" s="1" t="s">
        <v>313</v>
      </c>
      <c r="C10" s="3">
        <f t="shared" si="0"/>
        <v>4.9999999999999949E-3</v>
      </c>
      <c r="D10" s="1"/>
      <c r="E10" s="1"/>
      <c r="F10" s="1" t="s">
        <v>313</v>
      </c>
      <c r="G10" s="3">
        <f t="shared" si="1"/>
        <v>8.3333333333333436E-3</v>
      </c>
      <c r="H10" s="1"/>
      <c r="I10" s="1"/>
      <c r="N10" s="50" t="s">
        <v>314</v>
      </c>
      <c r="O10" s="50"/>
    </row>
    <row r="11" spans="2:15" x14ac:dyDescent="0.2">
      <c r="B11" s="1" t="s">
        <v>315</v>
      </c>
      <c r="C11" s="3">
        <f t="shared" si="0"/>
        <v>0</v>
      </c>
      <c r="D11" s="1"/>
      <c r="E11" s="1"/>
      <c r="F11" s="1" t="s">
        <v>315</v>
      </c>
      <c r="G11" s="3">
        <f t="shared" si="1"/>
        <v>0</v>
      </c>
      <c r="H11" s="1"/>
      <c r="I11" s="1"/>
      <c r="N11" s="4" t="s">
        <v>316</v>
      </c>
      <c r="O11" s="4" t="s">
        <v>303</v>
      </c>
    </row>
    <row r="12" spans="2:15" x14ac:dyDescent="0.2">
      <c r="N12">
        <v>1</v>
      </c>
      <c r="O12" t="s">
        <v>317</v>
      </c>
    </row>
    <row r="13" spans="2:15" x14ac:dyDescent="0.2">
      <c r="N13">
        <v>2</v>
      </c>
      <c r="O13" t="s">
        <v>318</v>
      </c>
    </row>
    <row r="15" spans="2:15" x14ac:dyDescent="0.2">
      <c r="B15" s="2">
        <v>0.4</v>
      </c>
      <c r="C15" t="s">
        <v>296</v>
      </c>
    </row>
    <row r="16" spans="2:15" ht="15" x14ac:dyDescent="0.25">
      <c r="B16" s="50"/>
      <c r="C16" s="50"/>
    </row>
    <row r="17" spans="1:12" x14ac:dyDescent="0.2">
      <c r="B17" t="s">
        <v>301</v>
      </c>
      <c r="C17" t="s">
        <v>302</v>
      </c>
      <c r="D17" t="s">
        <v>319</v>
      </c>
    </row>
    <row r="18" spans="1:12" x14ac:dyDescent="0.2">
      <c r="A18">
        <v>1</v>
      </c>
      <c r="B18" t="s">
        <v>320</v>
      </c>
      <c r="C18" s="2">
        <f>D18/MAX(tabManufacturer[עמודה1])</f>
        <v>1</v>
      </c>
      <c r="D18" s="5">
        <v>24425</v>
      </c>
      <c r="E18" s="6"/>
      <c r="F18" s="7"/>
    </row>
    <row r="19" spans="1:12" x14ac:dyDescent="0.2">
      <c r="A19">
        <f>1+A18</f>
        <v>2</v>
      </c>
      <c r="B19" t="s">
        <v>321</v>
      </c>
      <c r="C19" s="2">
        <f>D19/MAX(tabManufacturer[עמודה1])</f>
        <v>0.92180143295803485</v>
      </c>
      <c r="D19" s="5">
        <v>22515</v>
      </c>
      <c r="E19" s="6"/>
      <c r="F19" s="7"/>
      <c r="K19" s="1"/>
      <c r="L19" s="1"/>
    </row>
    <row r="20" spans="1:12" x14ac:dyDescent="0.2">
      <c r="A20">
        <f t="shared" ref="A20:A67" si="2">1+A19</f>
        <v>3</v>
      </c>
      <c r="B20" t="s">
        <v>322</v>
      </c>
      <c r="C20" s="2">
        <f>D20/MAX(tabManufacturer[עמודה1])</f>
        <v>0.69396110542476974</v>
      </c>
      <c r="D20" s="5">
        <v>16950</v>
      </c>
      <c r="E20" s="6"/>
      <c r="F20" s="7"/>
      <c r="K20" s="1"/>
      <c r="L20" s="1"/>
    </row>
    <row r="21" spans="1:12" x14ac:dyDescent="0.2">
      <c r="A21">
        <f t="shared" si="2"/>
        <v>4</v>
      </c>
      <c r="B21" t="s">
        <v>323</v>
      </c>
      <c r="C21" s="2">
        <f>D21/MAX(tabManufacturer[עמודה1])</f>
        <v>0.33162743091095187</v>
      </c>
      <c r="D21" s="5">
        <v>8100</v>
      </c>
      <c r="E21" s="6"/>
      <c r="F21" s="7"/>
      <c r="K21" s="1"/>
      <c r="L21" s="1"/>
    </row>
    <row r="22" spans="1:12" x14ac:dyDescent="0.2">
      <c r="A22">
        <f t="shared" si="2"/>
        <v>5</v>
      </c>
      <c r="B22" t="s">
        <v>324</v>
      </c>
      <c r="C22" s="2">
        <f>D22/MAX(tabManufacturer[עמודה1])</f>
        <v>0.2587512794268168</v>
      </c>
      <c r="D22" s="5">
        <v>6320</v>
      </c>
      <c r="E22" s="6"/>
      <c r="F22" s="7"/>
      <c r="K22" s="1"/>
      <c r="L22" s="1"/>
    </row>
    <row r="23" spans="1:12" x14ac:dyDescent="0.2">
      <c r="A23">
        <f t="shared" si="2"/>
        <v>6</v>
      </c>
      <c r="B23" t="s">
        <v>325</v>
      </c>
      <c r="C23" s="2">
        <f>D23/MAX(tabManufacturer[עמודה1])</f>
        <v>0.23950870010235414</v>
      </c>
      <c r="D23" s="5">
        <v>5850</v>
      </c>
      <c r="E23" s="6"/>
      <c r="F23" s="7"/>
      <c r="K23" s="1"/>
      <c r="L23" s="1"/>
    </row>
    <row r="24" spans="1:12" x14ac:dyDescent="0.2">
      <c r="A24">
        <f t="shared" si="2"/>
        <v>7</v>
      </c>
      <c r="B24" t="s">
        <v>326</v>
      </c>
      <c r="C24" s="2">
        <f>D24/MAX(tabManufacturer[עמודה1])</f>
        <v>0.19447287615148415</v>
      </c>
      <c r="D24" s="5">
        <v>4750</v>
      </c>
      <c r="E24" s="6"/>
      <c r="F24" s="7"/>
      <c r="K24" s="1"/>
      <c r="L24" s="1"/>
    </row>
    <row r="25" spans="1:12" x14ac:dyDescent="0.2">
      <c r="A25">
        <f t="shared" si="2"/>
        <v>8</v>
      </c>
      <c r="B25" t="s">
        <v>327</v>
      </c>
      <c r="C25" s="2">
        <f>D25/MAX(tabManufacturer[עמודה1])</f>
        <v>0.1847697031729785</v>
      </c>
      <c r="D25" s="5">
        <v>4513</v>
      </c>
      <c r="E25" s="6"/>
      <c r="F25" s="7"/>
      <c r="K25" s="1"/>
      <c r="L25" s="1"/>
    </row>
    <row r="26" spans="1:12" x14ac:dyDescent="0.2">
      <c r="A26">
        <f t="shared" si="2"/>
        <v>9</v>
      </c>
      <c r="B26" t="s">
        <v>328</v>
      </c>
      <c r="C26" s="2">
        <f>D26/MAX(tabManufacturer[עמודה1])</f>
        <v>0.13760491299897645</v>
      </c>
      <c r="D26" s="5">
        <v>3361</v>
      </c>
      <c r="E26" s="6"/>
      <c r="F26" s="7"/>
    </row>
    <row r="27" spans="1:12" x14ac:dyDescent="0.2">
      <c r="A27">
        <f t="shared" si="2"/>
        <v>10</v>
      </c>
      <c r="B27" t="s">
        <v>329</v>
      </c>
      <c r="C27" s="2">
        <f>D27/MAX(tabManufacturer[עמודה1])</f>
        <v>0.13740020470829067</v>
      </c>
      <c r="D27" s="5">
        <v>3356</v>
      </c>
      <c r="E27" s="6"/>
      <c r="F27" s="7"/>
    </row>
    <row r="28" spans="1:12" x14ac:dyDescent="0.2">
      <c r="A28">
        <f t="shared" si="2"/>
        <v>11</v>
      </c>
      <c r="B28" t="s">
        <v>330</v>
      </c>
      <c r="C28" s="2">
        <f>D28/MAX(tabManufacturer[עמודה1])</f>
        <v>0.13207778915046059</v>
      </c>
      <c r="D28" s="5">
        <v>3226</v>
      </c>
      <c r="E28" s="6"/>
      <c r="F28" s="7"/>
    </row>
    <row r="29" spans="1:12" x14ac:dyDescent="0.2">
      <c r="A29">
        <f t="shared" si="2"/>
        <v>12</v>
      </c>
      <c r="B29" t="s">
        <v>331</v>
      </c>
      <c r="C29" s="2">
        <f>D29/MAX(tabManufacturer[עמודה1])</f>
        <v>0.12384851586489252</v>
      </c>
      <c r="D29" s="5">
        <v>3025</v>
      </c>
      <c r="E29" s="6"/>
      <c r="F29" s="7"/>
    </row>
    <row r="30" spans="1:12" x14ac:dyDescent="0.2">
      <c r="A30">
        <f t="shared" si="2"/>
        <v>13</v>
      </c>
      <c r="B30" t="s">
        <v>332</v>
      </c>
      <c r="C30" s="2">
        <f>D30/MAX(tabManufacturer[עמודה1])</f>
        <v>0.10235414534288639</v>
      </c>
      <c r="D30" s="5">
        <v>2500</v>
      </c>
      <c r="E30" s="6"/>
      <c r="F30" s="7"/>
    </row>
    <row r="31" spans="1:12" x14ac:dyDescent="0.2">
      <c r="A31">
        <f t="shared" si="2"/>
        <v>14</v>
      </c>
      <c r="B31" t="s">
        <v>333</v>
      </c>
      <c r="C31" s="2">
        <f>D31/MAX(tabManufacturer[עמודה1])</f>
        <v>9.2446264073694981E-2</v>
      </c>
      <c r="D31" s="5">
        <v>2258</v>
      </c>
      <c r="E31" s="6"/>
      <c r="F31" s="7"/>
    </row>
    <row r="32" spans="1:12" x14ac:dyDescent="0.2">
      <c r="A32">
        <f t="shared" si="2"/>
        <v>15</v>
      </c>
      <c r="B32" t="s">
        <v>334</v>
      </c>
      <c r="C32" s="2">
        <f>D32/MAX(tabManufacturer[עמודה1])</f>
        <v>9.0358239508700103E-2</v>
      </c>
      <c r="D32" s="5">
        <v>2207</v>
      </c>
      <c r="E32" s="6"/>
      <c r="F32" s="7"/>
    </row>
    <row r="33" spans="1:6" x14ac:dyDescent="0.2">
      <c r="A33">
        <f t="shared" si="2"/>
        <v>16</v>
      </c>
      <c r="B33" t="s">
        <v>335</v>
      </c>
      <c r="C33" s="2">
        <f>D33/MAX(tabManufacturer[עמודה1])</f>
        <v>7.9549641760491299E-2</v>
      </c>
      <c r="D33" s="5">
        <v>1943</v>
      </c>
      <c r="E33" s="6"/>
      <c r="F33" s="7"/>
    </row>
    <row r="34" spans="1:6" x14ac:dyDescent="0.2">
      <c r="A34">
        <f t="shared" si="2"/>
        <v>17</v>
      </c>
      <c r="B34" t="s">
        <v>336</v>
      </c>
      <c r="C34" s="2">
        <f>D34/MAX(tabManufacturer[עמודה1])</f>
        <v>7.1197543500511773E-2</v>
      </c>
      <c r="D34" s="5">
        <v>1739</v>
      </c>
      <c r="E34" s="6"/>
      <c r="F34" s="7"/>
    </row>
    <row r="35" spans="1:6" x14ac:dyDescent="0.2">
      <c r="A35">
        <f t="shared" si="2"/>
        <v>18</v>
      </c>
      <c r="B35" t="s">
        <v>337</v>
      </c>
      <c r="C35" s="2">
        <f>D35/MAX(tabManufacturer[עמודה1])</f>
        <v>5.8464687819856705E-2</v>
      </c>
      <c r="D35" s="5">
        <v>1428</v>
      </c>
      <c r="E35" s="6"/>
      <c r="F35" s="7"/>
    </row>
    <row r="36" spans="1:6" x14ac:dyDescent="0.2">
      <c r="A36">
        <f t="shared" si="2"/>
        <v>19</v>
      </c>
      <c r="B36" t="s">
        <v>338</v>
      </c>
      <c r="C36" s="2">
        <f>D36/MAX(tabManufacturer[עמודה1])</f>
        <v>5.3346980552712385E-2</v>
      </c>
      <c r="D36">
        <v>1303</v>
      </c>
      <c r="E36" s="6"/>
    </row>
    <row r="37" spans="1:6" x14ac:dyDescent="0.2">
      <c r="A37">
        <f t="shared" si="2"/>
        <v>20</v>
      </c>
      <c r="B37" t="s">
        <v>339</v>
      </c>
      <c r="C37" s="2">
        <f>D37/MAX(tabManufacturer[עמודה1])</f>
        <v>5.1627430910951892E-2</v>
      </c>
      <c r="D37">
        <v>1261</v>
      </c>
      <c r="E37" s="6"/>
    </row>
    <row r="38" spans="1:6" x14ac:dyDescent="0.2">
      <c r="A38">
        <f t="shared" si="2"/>
        <v>21</v>
      </c>
      <c r="B38" t="s">
        <v>340</v>
      </c>
      <c r="C38" s="2">
        <f>D38/MAX(tabManufacturer[עמודה1])</f>
        <v>5.0481064483111564E-2</v>
      </c>
      <c r="D38">
        <v>1233</v>
      </c>
      <c r="E38" s="6"/>
    </row>
    <row r="39" spans="1:6" x14ac:dyDescent="0.2">
      <c r="A39">
        <f t="shared" si="2"/>
        <v>22</v>
      </c>
      <c r="B39" t="s">
        <v>341</v>
      </c>
      <c r="C39" s="2">
        <f>D39/MAX(tabManufacturer[עמודה1])</f>
        <v>5.0051177072671441E-2</v>
      </c>
      <c r="D39">
        <v>1222.5</v>
      </c>
      <c r="E39" s="6"/>
    </row>
    <row r="40" spans="1:6" x14ac:dyDescent="0.2">
      <c r="A40">
        <f t="shared" si="2"/>
        <v>23</v>
      </c>
      <c r="B40" t="s">
        <v>342</v>
      </c>
      <c r="C40" s="2">
        <f>D40/MAX(tabManufacturer[עמודה1])</f>
        <v>4.9089048106448312E-2</v>
      </c>
      <c r="D40">
        <v>1199</v>
      </c>
      <c r="E40" s="6"/>
    </row>
    <row r="41" spans="1:6" x14ac:dyDescent="0.2">
      <c r="A41">
        <f t="shared" si="2"/>
        <v>24</v>
      </c>
      <c r="B41" t="s">
        <v>343</v>
      </c>
      <c r="C41" s="2">
        <f>D41/MAX(tabManufacturer[עמודה1])</f>
        <v>4.7369498464687819E-2</v>
      </c>
      <c r="D41">
        <v>1157</v>
      </c>
      <c r="E41" s="6"/>
    </row>
    <row r="42" spans="1:6" x14ac:dyDescent="0.2">
      <c r="A42">
        <f t="shared" si="2"/>
        <v>25</v>
      </c>
      <c r="B42" t="s">
        <v>344</v>
      </c>
      <c r="C42" s="2">
        <f>D42/MAX(tabManufacturer[עמודה1])</f>
        <v>4.257932446264074E-2</v>
      </c>
      <c r="D42">
        <v>1040</v>
      </c>
      <c r="E42" s="6"/>
    </row>
    <row r="43" spans="1:6" x14ac:dyDescent="0.2">
      <c r="A43">
        <f t="shared" si="2"/>
        <v>26</v>
      </c>
      <c r="B43" t="s">
        <v>345</v>
      </c>
      <c r="C43" s="2">
        <f>D43/MAX(tabManufacturer[עמודה1])</f>
        <v>4.0368474923234393E-2</v>
      </c>
      <c r="D43">
        <v>986</v>
      </c>
      <c r="E43" s="6"/>
    </row>
    <row r="44" spans="1:6" x14ac:dyDescent="0.2">
      <c r="A44">
        <f t="shared" si="2"/>
        <v>27</v>
      </c>
      <c r="B44" t="s">
        <v>348</v>
      </c>
      <c r="C44" s="2">
        <f>D44/MAX(tabManufacturer[עמודה1])</f>
        <v>4.0368474923234393E-2</v>
      </c>
      <c r="D44">
        <v>986</v>
      </c>
      <c r="E44" s="6"/>
    </row>
    <row r="45" spans="1:6" x14ac:dyDescent="0.2">
      <c r="A45">
        <f t="shared" si="2"/>
        <v>28</v>
      </c>
      <c r="B45" t="s">
        <v>349</v>
      </c>
      <c r="C45" s="2">
        <f>D45/MAX(tabManufacturer[עמודה1])</f>
        <v>3.7600818833162741E-2</v>
      </c>
      <c r="D45">
        <v>918.4</v>
      </c>
    </row>
    <row r="46" spans="1:6" x14ac:dyDescent="0.2">
      <c r="A46">
        <f t="shared" si="2"/>
        <v>29</v>
      </c>
      <c r="B46" t="s">
        <v>350</v>
      </c>
      <c r="C46" s="2">
        <f>D46/MAX(tabManufacturer[עמודה1])</f>
        <v>3.491914022517912E-2</v>
      </c>
      <c r="D46">
        <v>852.9</v>
      </c>
    </row>
    <row r="47" spans="1:6" x14ac:dyDescent="0.2">
      <c r="A47">
        <f t="shared" si="2"/>
        <v>30</v>
      </c>
      <c r="B47" t="s">
        <v>351</v>
      </c>
      <c r="C47" s="2">
        <f>D47/MAX(tabManufacturer[עמודה1])</f>
        <v>3.2376663254861819E-2</v>
      </c>
      <c r="D47">
        <v>790.8</v>
      </c>
    </row>
    <row r="48" spans="1:6" x14ac:dyDescent="0.2">
      <c r="A48">
        <f t="shared" si="2"/>
        <v>31</v>
      </c>
      <c r="B48" t="s">
        <v>352</v>
      </c>
      <c r="C48" s="2">
        <f>D48/MAX(tabManufacturer[עמודה1])</f>
        <v>3.1471852610030708E-2</v>
      </c>
      <c r="D48">
        <v>768.7</v>
      </c>
    </row>
    <row r="49" spans="1:4" x14ac:dyDescent="0.2">
      <c r="A49">
        <f t="shared" si="2"/>
        <v>32</v>
      </c>
      <c r="B49" t="s">
        <v>353</v>
      </c>
      <c r="C49" s="2">
        <f>D49/MAX(tabManufacturer[עמודה1])</f>
        <v>3.1123848515864895E-2</v>
      </c>
      <c r="D49">
        <v>760.2</v>
      </c>
    </row>
    <row r="50" spans="1:4" x14ac:dyDescent="0.2">
      <c r="A50">
        <f>1+A49</f>
        <v>33</v>
      </c>
      <c r="B50" t="s">
        <v>354</v>
      </c>
      <c r="C50" s="2">
        <f>D50/MAX(tabManufacturer[עמודה1])</f>
        <v>3.0501535312180143E-2</v>
      </c>
      <c r="D50">
        <v>745</v>
      </c>
    </row>
    <row r="51" spans="1:4" x14ac:dyDescent="0.2">
      <c r="A51">
        <f t="shared" si="2"/>
        <v>34</v>
      </c>
      <c r="B51" t="s">
        <v>355</v>
      </c>
      <c r="C51" s="2">
        <f>D51/MAX(tabManufacturer[עמודה1])</f>
        <v>2.9273285568065507E-2</v>
      </c>
      <c r="D51">
        <v>715</v>
      </c>
    </row>
    <row r="52" spans="1:4" x14ac:dyDescent="0.2">
      <c r="A52">
        <f t="shared" si="2"/>
        <v>35</v>
      </c>
      <c r="B52" t="s">
        <v>356</v>
      </c>
      <c r="C52" s="2">
        <f>D52/MAX(tabManufacturer[עמודה1])</f>
        <v>2.7991811668372571E-2</v>
      </c>
      <c r="D52">
        <v>683.7</v>
      </c>
    </row>
    <row r="53" spans="1:4" x14ac:dyDescent="0.2">
      <c r="A53">
        <f t="shared" si="2"/>
        <v>36</v>
      </c>
      <c r="B53" t="s">
        <v>357</v>
      </c>
      <c r="C53" s="2">
        <f>D53/MAX(tabManufacturer[עמודה1])</f>
        <v>2.7062436028659161E-2</v>
      </c>
      <c r="D53">
        <v>661</v>
      </c>
    </row>
    <row r="54" spans="1:4" x14ac:dyDescent="0.2">
      <c r="A54">
        <f t="shared" si="2"/>
        <v>37</v>
      </c>
      <c r="B54" t="s">
        <v>358</v>
      </c>
      <c r="C54" s="2">
        <f>D54/MAX(tabManufacturer[עמודה1])</f>
        <v>2.6653019447287617E-2</v>
      </c>
      <c r="D54">
        <v>651</v>
      </c>
    </row>
    <row r="55" spans="1:4" x14ac:dyDescent="0.2">
      <c r="A55">
        <f t="shared" si="2"/>
        <v>38</v>
      </c>
      <c r="B55" t="s">
        <v>359</v>
      </c>
      <c r="C55" s="2">
        <f>D55/MAX(tabManufacturer[עמודה1])</f>
        <v>2.4159672466734904E-2</v>
      </c>
      <c r="D55">
        <v>590.1</v>
      </c>
    </row>
    <row r="56" spans="1:4" x14ac:dyDescent="0.2">
      <c r="A56">
        <f t="shared" si="2"/>
        <v>39</v>
      </c>
      <c r="B56" t="s">
        <v>360</v>
      </c>
      <c r="C56" s="2">
        <f>D56/MAX(tabManufacturer[עמודה1])</f>
        <v>2.1735926305015352E-2</v>
      </c>
      <c r="D56">
        <v>530.9</v>
      </c>
    </row>
    <row r="57" spans="1:4" x14ac:dyDescent="0.2">
      <c r="A57">
        <f t="shared" si="2"/>
        <v>40</v>
      </c>
      <c r="B57" t="s">
        <v>361</v>
      </c>
      <c r="C57" s="2">
        <f>D57/MAX(tabManufacturer[עמודה1])</f>
        <v>2.1101330603889457E-2</v>
      </c>
      <c r="D57">
        <v>515.4</v>
      </c>
    </row>
    <row r="58" spans="1:4" x14ac:dyDescent="0.2">
      <c r="A58">
        <f t="shared" si="2"/>
        <v>41</v>
      </c>
      <c r="B58" t="s">
        <v>362</v>
      </c>
      <c r="C58" s="2">
        <f>D58/MAX(tabManufacturer[עמודה1])</f>
        <v>1.7670419651995908E-2</v>
      </c>
      <c r="D58">
        <v>431.6</v>
      </c>
    </row>
    <row r="59" spans="1:4" x14ac:dyDescent="0.2">
      <c r="A59">
        <f t="shared" si="2"/>
        <v>42</v>
      </c>
      <c r="B59" t="s">
        <v>363</v>
      </c>
      <c r="C59" s="2">
        <f>D59/MAX(tabManufacturer[עמודה1])</f>
        <v>1.7563971340839302E-2</v>
      </c>
      <c r="D59">
        <v>429</v>
      </c>
    </row>
    <row r="60" spans="1:4" x14ac:dyDescent="0.2">
      <c r="A60">
        <f t="shared" si="2"/>
        <v>43</v>
      </c>
      <c r="B60" t="s">
        <v>364</v>
      </c>
      <c r="C60" s="2">
        <f>D60/MAX(tabManufacturer[עמודה1])</f>
        <v>1.6827021494370521E-2</v>
      </c>
      <c r="D60">
        <v>411</v>
      </c>
    </row>
    <row r="61" spans="1:4" x14ac:dyDescent="0.2">
      <c r="A61">
        <f t="shared" si="2"/>
        <v>44</v>
      </c>
      <c r="B61" t="s">
        <v>365</v>
      </c>
      <c r="C61" s="2">
        <f>D61/MAX(tabManufacturer[עמודה1])</f>
        <v>1.6663254861821904E-2</v>
      </c>
      <c r="D61">
        <v>407</v>
      </c>
    </row>
    <row r="62" spans="1:4" x14ac:dyDescent="0.2">
      <c r="A62">
        <f>1+A61</f>
        <v>45</v>
      </c>
      <c r="B62" t="s">
        <v>366</v>
      </c>
      <c r="C62" s="2">
        <f>D62/MAX(tabManufacturer[עמודה1])</f>
        <v>1.3744114636642784E-2</v>
      </c>
      <c r="D62">
        <v>335.7</v>
      </c>
    </row>
    <row r="63" spans="1:4" x14ac:dyDescent="0.2">
      <c r="A63">
        <f t="shared" si="2"/>
        <v>46</v>
      </c>
      <c r="B63" t="s">
        <v>367</v>
      </c>
      <c r="C63" s="2">
        <f>D63/MAX(tabManufacturer[עמודה1])</f>
        <v>1.362947799385875E-2</v>
      </c>
      <c r="D63">
        <v>332.9</v>
      </c>
    </row>
    <row r="64" spans="1:4" x14ac:dyDescent="0.2">
      <c r="A64">
        <f t="shared" si="2"/>
        <v>47</v>
      </c>
      <c r="B64" t="s">
        <v>368</v>
      </c>
      <c r="C64" s="2">
        <f>D64/MAX(tabManufacturer[עמודה1])</f>
        <v>1.3306038894575231E-2</v>
      </c>
      <c r="D64">
        <v>325</v>
      </c>
    </row>
    <row r="65" spans="1:4" x14ac:dyDescent="0.2">
      <c r="A65">
        <f t="shared" si="2"/>
        <v>48</v>
      </c>
      <c r="B65" t="s">
        <v>369</v>
      </c>
      <c r="C65" s="2">
        <f>D65/MAX(tabManufacturer[עמודה1])</f>
        <v>1.3183213920163767E-2</v>
      </c>
      <c r="D65">
        <v>322</v>
      </c>
    </row>
    <row r="66" spans="1:4" x14ac:dyDescent="0.2">
      <c r="A66">
        <f t="shared" si="2"/>
        <v>49</v>
      </c>
      <c r="B66" t="s">
        <v>370</v>
      </c>
      <c r="C66" s="2">
        <f>D66/MAX(tabManufacturer[עמודה1])</f>
        <v>1.2773797338792222E-2</v>
      </c>
      <c r="D66">
        <f>(302+322)/2</f>
        <v>312</v>
      </c>
    </row>
    <row r="67" spans="1:4" x14ac:dyDescent="0.2">
      <c r="A67">
        <f t="shared" si="2"/>
        <v>50</v>
      </c>
      <c r="B67" t="s">
        <v>346</v>
      </c>
      <c r="C67" s="2">
        <f>D67/MAX(tabManufacturer[עמודה1])</f>
        <v>0</v>
      </c>
      <c r="D67">
        <v>0</v>
      </c>
    </row>
  </sheetData>
  <mergeCells count="6">
    <mergeCell ref="B16:C16"/>
    <mergeCell ref="B3:C3"/>
    <mergeCell ref="F3:G3"/>
    <mergeCell ref="J3:K3"/>
    <mergeCell ref="N3:O3"/>
    <mergeCell ref="N10:O10"/>
  </mergeCells>
  <pageMargins left="0.7" right="0.7" top="0.75" bottom="0.75" header="0.3" footer="0.3"/>
  <pageSetup paperSize="9"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נתוני איכות</vt:lpstr>
      <vt:lpstr>MetaData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Hezi</dc:creator>
  <cp:lastModifiedBy>יוחאי אזריאל</cp:lastModifiedBy>
  <dcterms:created xsi:type="dcterms:W3CDTF">2013-08-11T10:01:58Z</dcterms:created>
  <dcterms:modified xsi:type="dcterms:W3CDTF">2013-12-05T08:29:51Z</dcterms:modified>
</cp:coreProperties>
</file>